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40" tabRatio="654" activeTab="0"/>
  </bookViews>
  <sheets>
    <sheet name="MPL DCF with" sheetId="1" r:id="rId1"/>
    <sheet name="MPL BS" sheetId="2" r:id="rId2"/>
    <sheet name="MPL PL" sheetId="3" r:id="rId3"/>
    <sheet name="WACC" sheetId="4" r:id="rId4"/>
    <sheet name="Rf" sheetId="5" r:id="rId5"/>
    <sheet name="beta" sheetId="6" r:id="rId6"/>
  </sheets>
  <definedNames>
    <definedName name="\B">#REF!</definedName>
    <definedName name="\C" localSheetId="1">#REF!</definedName>
    <definedName name="\C" localSheetId="0">#REF!</definedName>
    <definedName name="\C">#REF!</definedName>
    <definedName name="\P">#REF!</definedName>
    <definedName name="\Q">#REF!</definedName>
    <definedName name="\x">#REF!</definedName>
    <definedName name="\Y">#REF!</definedName>
    <definedName name="\Z">#REF!</definedName>
    <definedName name="___act1998">#REF!</definedName>
    <definedName name="___act1999">#REF!</definedName>
    <definedName name="___bud2000">#REF!</definedName>
    <definedName name="___dld42" localSheetId="1">#REF!</definedName>
    <definedName name="___dld42" localSheetId="0">#REF!</definedName>
    <definedName name="___dld42">#REF!</definedName>
    <definedName name="___FFr42" localSheetId="1">#REF!</definedName>
    <definedName name="___FFr42" localSheetId="0">#REF!</definedName>
    <definedName name="___FFr42">#REF!</definedName>
    <definedName name="___grp42">#REF!</definedName>
    <definedName name="___INDEX_SHEET___ASAP_Utilities">#REF!</definedName>
    <definedName name="___nl42" localSheetId="1">#REF!</definedName>
    <definedName name="___nl42" localSheetId="0">#REF!</definedName>
    <definedName name="___nl42">#REF!</definedName>
    <definedName name="___uk42" localSheetId="1">#REF!</definedName>
    <definedName name="___uk42" localSheetId="0">#REF!</definedName>
    <definedName name="___uk42">#REF!</definedName>
    <definedName name="__123Graph_ACASH95" localSheetId="1" hidden="1">#REF!</definedName>
    <definedName name="__123Graph_ACASH95" localSheetId="0" hidden="1">#REF!</definedName>
    <definedName name="__123Graph_ACASH95" hidden="1">#REF!</definedName>
    <definedName name="__123Graph_ACASH96" hidden="1">#REF!</definedName>
    <definedName name="__123Graph_ACASH97" hidden="1">#REF!</definedName>
    <definedName name="__123Graph_ACASH98" hidden="1">#REF!</definedName>
    <definedName name="__123Graph_ACASH99" hidden="1">#REF!</definedName>
    <definedName name="__123Graph_AGR42" hidden="1">#REF!</definedName>
    <definedName name="__123Graph_AGRCOLL" hidden="1">#REF!</definedName>
    <definedName name="__123Graph_AGRDEF" hidden="1">#REF!</definedName>
    <definedName name="__123Graph_AGRQTR" hidden="1">#REF!</definedName>
    <definedName name="__123Graph_BCASH95" hidden="1">#REF!</definedName>
    <definedName name="__123Graph_BCASH96" hidden="1">#REF!</definedName>
    <definedName name="__123Graph_BCASH97" hidden="1">#REF!</definedName>
    <definedName name="__123Graph_BCASH98" hidden="1">#REF!</definedName>
    <definedName name="__123Graph_BCASH99" hidden="1">#REF!</definedName>
    <definedName name="__123Graph_BGR42" hidden="1">#REF!</definedName>
    <definedName name="__123Graph_BGRCOLL" hidden="1">#REF!</definedName>
    <definedName name="__123Graph_BGRDEF" hidden="1">#REF!</definedName>
    <definedName name="__123Graph_BGRQTR" hidden="1">#REF!</definedName>
    <definedName name="__123Graph_CCASH95" hidden="1">#REF!</definedName>
    <definedName name="__123Graph_CCASH96" hidden="1">#REF!</definedName>
    <definedName name="__123Graph_CCASH97" hidden="1">#REF!</definedName>
    <definedName name="__123Graph_CCASH98" hidden="1">#REF!</definedName>
    <definedName name="__123Graph_CCASH99" hidden="1">#REF!</definedName>
    <definedName name="__123Graph_CGR42" hidden="1">#REF!</definedName>
    <definedName name="__123Graph_CGRCOLL" hidden="1">#REF!</definedName>
    <definedName name="__123Graph_CGRDEF" hidden="1">#REF!</definedName>
    <definedName name="__123Graph_CGRQTR" hidden="1">#REF!</definedName>
    <definedName name="__123Graph_DCASH95" hidden="1">#REF!</definedName>
    <definedName name="__123Graph_DCASH96" hidden="1">#REF!</definedName>
    <definedName name="__123Graph_DCASH97" hidden="1">#REF!</definedName>
    <definedName name="__123Graph_DCASH98" hidden="1">#REF!</definedName>
    <definedName name="__123Graph_DCASH99" hidden="1">#REF!</definedName>
    <definedName name="__123Graph_ECASH98" hidden="1">#REF!</definedName>
    <definedName name="__123Graph_ECASH99" hidden="1">#REF!</definedName>
    <definedName name="__123Graph_LBL_A" hidden="1">#REF!</definedName>
    <definedName name="__123Graph_XCASH95" hidden="1">#REF!</definedName>
    <definedName name="__123Graph_XCASH96" hidden="1">#REF!</definedName>
    <definedName name="__123Graph_XCASH97" hidden="1">#REF!</definedName>
    <definedName name="__123Graph_XCASH98" hidden="1">#REF!</definedName>
    <definedName name="__123Graph_XCASH99" hidden="1">#REF!</definedName>
    <definedName name="__123Graph_XGR42" hidden="1">#REF!</definedName>
    <definedName name="__123Graph_XGRCOLL" hidden="1">#REF!</definedName>
    <definedName name="__123Graph_XGRDEF" hidden="1">#REF!</definedName>
    <definedName name="__123Graph_XGRQTR" hidden="1">#REF!</definedName>
    <definedName name="__act1998">#REF!</definedName>
    <definedName name="__act1999">#REF!</definedName>
    <definedName name="__bud2000">#REF!</definedName>
    <definedName name="__DAT111">#REF!</definedName>
    <definedName name="__DAT1212">#REF!</definedName>
    <definedName name="__Dep1">#REF!</definedName>
    <definedName name="__Dep3">#REF!</definedName>
    <definedName name="__Dep4">#REF!</definedName>
    <definedName name="__dep45">#REF!</definedName>
    <definedName name="__Dep5">#REF!</definedName>
    <definedName name="__dep6">#REF!</definedName>
    <definedName name="__dld42" localSheetId="1">#REF!</definedName>
    <definedName name="__dld42" localSheetId="0">#REF!</definedName>
    <definedName name="__dld42">#REF!</definedName>
    <definedName name="__FDS_HYPERLINK_TOGGLE_STATE__" hidden="1">"ON"</definedName>
    <definedName name="__FFr42" localSheetId="1">#REF!</definedName>
    <definedName name="__FFr42" localSheetId="0">#REF!</definedName>
    <definedName name="__FFr42">#REF!</definedName>
    <definedName name="__grp42">#REF!</definedName>
    <definedName name="__nl42" localSheetId="1">#REF!</definedName>
    <definedName name="__nl42" localSheetId="0">#REF!</definedName>
    <definedName name="__nl42">#REF!</definedName>
    <definedName name="__uk42" localSheetId="1">#REF!</definedName>
    <definedName name="__uk42" localSheetId="0">#REF!</definedName>
    <definedName name="__uk42">#REF!</definedName>
    <definedName name="__xlnm.Print_Titles">NA()</definedName>
    <definedName name="_13310">+#REF!+#REF!+#REF!+#REF!+#REF!+#REF!+#REF!+#REF!+#REF!+#REF!+#REF!+#REF!+#REF!+#REF!+#REF!+#REF!+#REF!+#REF!+#REF!+#REF!+#REF!+#REF!+#REF!+#REF!+#REF!+#REF!+#REF!+#REF!</definedName>
    <definedName name="_13531">+#REF!+#REF!+#REF!+#REF!+#REF!+#REF!+#REF!+#REF!+#REF!+#REF!+#REF!+#REF!+#REF!+#REF!+#REF!+#REF!+#REF!+#REF!+#REF!+#REF!+#REF!+#REF!+#REF!+#REF!+#REF!+#REF!+#REF!+#REF!</definedName>
    <definedName name="_18w_01">"#REF!"</definedName>
    <definedName name="_18w_02">"#REF!"</definedName>
    <definedName name="_18w_03">"#REF!"</definedName>
    <definedName name="_18w_04">"#REF!"</definedName>
    <definedName name="_18w_05">"#REF!"</definedName>
    <definedName name="_18w_06">"#REF!"</definedName>
    <definedName name="_18w_07">"#REF!"</definedName>
    <definedName name="_18w_08">"#REF!"</definedName>
    <definedName name="_18w_09">"#REF!"</definedName>
    <definedName name="_18w_10">"#REF!"</definedName>
    <definedName name="_18w_100">#REF!</definedName>
    <definedName name="_18w_101">"#REF!"</definedName>
    <definedName name="_18w_102">#REF!</definedName>
    <definedName name="_18w_103">"#REF!"</definedName>
    <definedName name="_18w_104">"#REF!"</definedName>
    <definedName name="_18w_105">#REF!</definedName>
    <definedName name="_18w_106">#REF!</definedName>
    <definedName name="_18w_107">#REF!</definedName>
    <definedName name="_18w_108">#REF!</definedName>
    <definedName name="_18w_109">#REF!</definedName>
    <definedName name="_18w_11">"#REF!"</definedName>
    <definedName name="_18w_110">#REF!</definedName>
    <definedName name="_18w_111">"#REF!"</definedName>
    <definedName name="_18w_112">#REF!</definedName>
    <definedName name="_18w_113">#REF!</definedName>
    <definedName name="_18w_114">"#REF!"</definedName>
    <definedName name="_18w_115">"#REF!"</definedName>
    <definedName name="_18w_116">#REF!</definedName>
    <definedName name="_18w_117">#REF!</definedName>
    <definedName name="_18w_118">#REF!</definedName>
    <definedName name="_18w_119">#REF!</definedName>
    <definedName name="_18w_12">"#REF!"</definedName>
    <definedName name="_18w_120">"#REF!"</definedName>
    <definedName name="_18w_121">"#REF!"</definedName>
    <definedName name="_18w_122">#REF!</definedName>
    <definedName name="_18w_123">#REF!</definedName>
    <definedName name="_18w_124">#REF!</definedName>
    <definedName name="_18w_125">#REF!</definedName>
    <definedName name="_18w_126">"#REF!"</definedName>
    <definedName name="_18w_127">#REF!</definedName>
    <definedName name="_18w_128">"#REF!"</definedName>
    <definedName name="_18w_129">#REF!</definedName>
    <definedName name="_18w_13">"#REF!"</definedName>
    <definedName name="_18w_130">"#REF!"</definedName>
    <definedName name="_18w_131">"#REF!"</definedName>
    <definedName name="_18w_132">#REF!</definedName>
    <definedName name="_18w_133">"#REF!"</definedName>
    <definedName name="_18w_134">"#REF!"</definedName>
    <definedName name="_18w_135">"#REF!"</definedName>
    <definedName name="_18w_136">"#REF!"</definedName>
    <definedName name="_18w_137">"#REF!"</definedName>
    <definedName name="_18w_138">"#REF!"</definedName>
    <definedName name="_18w_139">"#REF!"</definedName>
    <definedName name="_18w_14">"#REF!"</definedName>
    <definedName name="_18w_140">"#REF!"</definedName>
    <definedName name="_18w_141">"#REF!"</definedName>
    <definedName name="_18w_142">"#REF!"</definedName>
    <definedName name="_18w_143">"#REF!"</definedName>
    <definedName name="_18w_144">"#REF!"</definedName>
    <definedName name="_18w_145">"#REF!"</definedName>
    <definedName name="_18w_146">"#REF!"</definedName>
    <definedName name="_18w_147">"#REF!"</definedName>
    <definedName name="_18w_148">"#REF!"</definedName>
    <definedName name="_18w_149">"#REF!"</definedName>
    <definedName name="_18w_15">"#REF!"</definedName>
    <definedName name="_18w_150">"#REF!"</definedName>
    <definedName name="_18w_151">"#REF!"</definedName>
    <definedName name="_18w_152">"#REF!"</definedName>
    <definedName name="_18w_153">"#REF!"</definedName>
    <definedName name="_18w_154">"#REF!"</definedName>
    <definedName name="_18w_155">"#REF!"</definedName>
    <definedName name="_18w_156">"#REF!"</definedName>
    <definedName name="_18w_157">"#REF!"</definedName>
    <definedName name="_18w_158">"#REF!"</definedName>
    <definedName name="_18w_159">"#REF!"</definedName>
    <definedName name="_18w_16">"#REF!"</definedName>
    <definedName name="_18w_160">"#REF!"</definedName>
    <definedName name="_18w_161">"#REF!"</definedName>
    <definedName name="_18w_162">"#REF!"</definedName>
    <definedName name="_18w_163">"#REF!"</definedName>
    <definedName name="_18w_164">"#REF!"</definedName>
    <definedName name="_18w_165">"#REF!"</definedName>
    <definedName name="_18w_166">"#REF!"</definedName>
    <definedName name="_18w_167">"#REF!"</definedName>
    <definedName name="_18w_168">"#REF!"</definedName>
    <definedName name="_18w_169">"#REF!"</definedName>
    <definedName name="_18w_17">#REF!</definedName>
    <definedName name="_18w_170">"#REF!"</definedName>
    <definedName name="_18w_171">"#REF!"</definedName>
    <definedName name="_18w_172">"#REF!"</definedName>
    <definedName name="_18w_173">"#REF!"</definedName>
    <definedName name="_18w_174">"#REF!"</definedName>
    <definedName name="_18w_175">"#REF!"</definedName>
    <definedName name="_18w_176">"#REF!"</definedName>
    <definedName name="_18w_177">"#REF!"</definedName>
    <definedName name="_18w_178">"#REF!"</definedName>
    <definedName name="_18w_179">"#REF!"</definedName>
    <definedName name="_18w_18">"#REF!"</definedName>
    <definedName name="_18w_180">"#REF!"</definedName>
    <definedName name="_18w_181">"#REF!"</definedName>
    <definedName name="_18w_182">"#REF!"</definedName>
    <definedName name="_18w_183">"#REF!"</definedName>
    <definedName name="_18w_184">"#REF!"</definedName>
    <definedName name="_18w_185">"#REF!"</definedName>
    <definedName name="_18w_186">"#REF!"</definedName>
    <definedName name="_18w_187">"#REF!"</definedName>
    <definedName name="_18w_188">"#REF!"</definedName>
    <definedName name="_18w_189">"#REF!"</definedName>
    <definedName name="_18w_19">"#REF!"</definedName>
    <definedName name="_18w_190">"#REF!"</definedName>
    <definedName name="_18w_191">"#REF!"</definedName>
    <definedName name="_18w_192">"#REF!"</definedName>
    <definedName name="_18w_193">"#REF!"</definedName>
    <definedName name="_18w_194">"#REF!"</definedName>
    <definedName name="_18w_195">"#REF!"</definedName>
    <definedName name="_18w_196">"#REF!"</definedName>
    <definedName name="_18w_197">"#REF!"</definedName>
    <definedName name="_18w_198">"#REF!"</definedName>
    <definedName name="_18w_199">"#REF!"</definedName>
    <definedName name="_18w_20">#REF!</definedName>
    <definedName name="_18w_200">"#REF!"</definedName>
    <definedName name="_18w_201">"#REF!"</definedName>
    <definedName name="_18w_202">"#REF!"</definedName>
    <definedName name="_18w_203">"#REF!"</definedName>
    <definedName name="_18w_204">"#REF!"</definedName>
    <definedName name="_18w_205">"#REF!"</definedName>
    <definedName name="_18w_206">"#REF!"</definedName>
    <definedName name="_18w_207">"#REF!"</definedName>
    <definedName name="_18w_208">"#REF!"</definedName>
    <definedName name="_18w_209">"#REF!"</definedName>
    <definedName name="_18w_21">"#REF!"</definedName>
    <definedName name="_18w_210">"#REF!"</definedName>
    <definedName name="_18w_211">"#REF!"</definedName>
    <definedName name="_18w_212">"#REF!"</definedName>
    <definedName name="_18w_213">"#REF!"</definedName>
    <definedName name="_18w_214">"#REF!"</definedName>
    <definedName name="_18w_215">"#REF!"</definedName>
    <definedName name="_18w_216">"#REF!"</definedName>
    <definedName name="_18w_217">"#REF!"</definedName>
    <definedName name="_18w_218">"#REF!"</definedName>
    <definedName name="_18w_218_b">"#REF!"</definedName>
    <definedName name="_18w_219">"#REF!"</definedName>
    <definedName name="_18w_22">"#REF!"</definedName>
    <definedName name="_18w_220">"#REF!"</definedName>
    <definedName name="_18w_221">"#REF!"</definedName>
    <definedName name="_18w_222">"#REF!"</definedName>
    <definedName name="_18w_223">"#REF!"</definedName>
    <definedName name="_18w_224">"#REF!"</definedName>
    <definedName name="_18w_225">"#REF!"</definedName>
    <definedName name="_18w_226">"#REF!"</definedName>
    <definedName name="_18w_227">"#REF!"</definedName>
    <definedName name="_18w_228">"#REF!"</definedName>
    <definedName name="_18w_229">"#REF!"</definedName>
    <definedName name="_18w_23">"#REF!"</definedName>
    <definedName name="_18w_230">"#REF!"</definedName>
    <definedName name="_18w_231">"#REF!"</definedName>
    <definedName name="_18w_232">"#REF!"</definedName>
    <definedName name="_18w_233">"#REF!"</definedName>
    <definedName name="_18w_234">"#REF!"</definedName>
    <definedName name="_18w_235">"#REF!"</definedName>
    <definedName name="_18w_236">"#REF!"</definedName>
    <definedName name="_18w_237">"#REF!"</definedName>
    <definedName name="_18w_238">"#REF!"</definedName>
    <definedName name="_18w_239">"#REF!"</definedName>
    <definedName name="_18w_24">"#REF!"</definedName>
    <definedName name="_18w_240">"#REF!"</definedName>
    <definedName name="_18w_241">"#REF!"</definedName>
    <definedName name="_18w_242">"#REF!"</definedName>
    <definedName name="_18w_243">"#REF!"</definedName>
    <definedName name="_18w_244">"#REF!"</definedName>
    <definedName name="_18w_245">"#REF!"</definedName>
    <definedName name="_18w_246">"#REF!"</definedName>
    <definedName name="_18w_247">"#REF!"</definedName>
    <definedName name="_18w_248">#REF!</definedName>
    <definedName name="_18w_249">#REF!</definedName>
    <definedName name="_18w_25">"#REF!"</definedName>
    <definedName name="_18w_250">#REF!</definedName>
    <definedName name="_18w_251">#REF!</definedName>
    <definedName name="_18w_252">"#REF!"</definedName>
    <definedName name="_18w_253">"#REF!"</definedName>
    <definedName name="_18w_254">"#REF!"</definedName>
    <definedName name="_18w_255">"#REF!"</definedName>
    <definedName name="_18w_256">"#REF!"</definedName>
    <definedName name="_18w_257">"#REF!"</definedName>
    <definedName name="_18w_258">#REF!</definedName>
    <definedName name="_18w_259">#REF!</definedName>
    <definedName name="_18w_26">"#REF!"</definedName>
    <definedName name="_18w_260">#REF!</definedName>
    <definedName name="_18w_261">#REF!</definedName>
    <definedName name="_18w_262">"#REF!"</definedName>
    <definedName name="_18w_263">"#REF!"</definedName>
    <definedName name="_18w_264">"#REF!"</definedName>
    <definedName name="_18w_265">"#REF!"</definedName>
    <definedName name="_18w_266">"#REF!"</definedName>
    <definedName name="_18w_267">"#REF!"</definedName>
    <definedName name="_18w_268">#REF!</definedName>
    <definedName name="_18w_269">#REF!</definedName>
    <definedName name="_18w_27">"#REF!"</definedName>
    <definedName name="_18w_270">#REF!</definedName>
    <definedName name="_18w_271">"#REF!"</definedName>
    <definedName name="_18w_272">"#REF!"</definedName>
    <definedName name="_18w_273">"#REF!"</definedName>
    <definedName name="_18w_274">"#REF!"</definedName>
    <definedName name="_18w_275">"#REF!"</definedName>
    <definedName name="_18w_276">"#REF!"</definedName>
    <definedName name="_18w_277">"#REF!"</definedName>
    <definedName name="_18w_278">"#REF!"</definedName>
    <definedName name="_18w_279">"#REF!"</definedName>
    <definedName name="_18w_28">"#REF!"</definedName>
    <definedName name="_18w_280">"#REF!"</definedName>
    <definedName name="_18w_281">"#REF!"</definedName>
    <definedName name="_18w_282">#REF!</definedName>
    <definedName name="_18w_283">#REF!</definedName>
    <definedName name="_18w_284">#REF!</definedName>
    <definedName name="_18w_285">#REF!</definedName>
    <definedName name="_18w_286">"#REF!"</definedName>
    <definedName name="_18w_287">"#REF!"</definedName>
    <definedName name="_18w_288">"#REF!"</definedName>
    <definedName name="_18w_289">"#REF!"</definedName>
    <definedName name="_18w_29">"#REF!"</definedName>
    <definedName name="_18w_290">"#REF!"</definedName>
    <definedName name="_18w_291">"#REF!"</definedName>
    <definedName name="_18w_292">#REF!</definedName>
    <definedName name="_18w_293">#REF!</definedName>
    <definedName name="_18w_294">#REF!</definedName>
    <definedName name="_18w_295">#REF!</definedName>
    <definedName name="_18w_296">"#REF!"</definedName>
    <definedName name="_18w_297">"#REF!"</definedName>
    <definedName name="_18w_298">"#REF!"</definedName>
    <definedName name="_18w_299">"#REF!"</definedName>
    <definedName name="_18w_30">"#REF!"</definedName>
    <definedName name="_18w_300">"#REF!"</definedName>
    <definedName name="_18w_301">"#REF!"</definedName>
    <definedName name="_18w_302">#REF!</definedName>
    <definedName name="_18w_303">#REF!</definedName>
    <definedName name="_18w_304">#REF!</definedName>
    <definedName name="_18w_305">#REF!</definedName>
    <definedName name="_18w_306">#REF!</definedName>
    <definedName name="_18w_307">"#REF!"</definedName>
    <definedName name="_18w_308">"#REF!"</definedName>
    <definedName name="_18w_309">"#REF!"</definedName>
    <definedName name="_18w_31">"#REF!"</definedName>
    <definedName name="_18w_310">"#REF!"</definedName>
    <definedName name="_18w_311">"#REF!"</definedName>
    <definedName name="_18w_312">"#REF!"</definedName>
    <definedName name="_18w_313">"#REF!"</definedName>
    <definedName name="_18w_314">"#REF!"</definedName>
    <definedName name="_18w_315">"#REF!"</definedName>
    <definedName name="_18w_32">"#REF!"</definedName>
    <definedName name="_18w_33">"#REF!"</definedName>
    <definedName name="_18w_34">"#REF!"</definedName>
    <definedName name="_18w_35">"#REF!"</definedName>
    <definedName name="_18w_36">"#REF!"</definedName>
    <definedName name="_18w_37">"#REF!"</definedName>
    <definedName name="_18w_38">"#REF!"</definedName>
    <definedName name="_18w_39">"#REF!"</definedName>
    <definedName name="_18w_40">"#REF!"</definedName>
    <definedName name="_18w_41">"#REF!"</definedName>
    <definedName name="_18w_42">"#REF!"</definedName>
    <definedName name="_18w_43">"#REF!"</definedName>
    <definedName name="_18w_44">"#REF!"</definedName>
    <definedName name="_18w_45">"#REF!"</definedName>
    <definedName name="_18w_46">"#REF!"</definedName>
    <definedName name="_18w_47">"#REF!"</definedName>
    <definedName name="_18w_48">"#REF!"</definedName>
    <definedName name="_18w_49">"#REF!"</definedName>
    <definedName name="_18w_50">"#REF!"</definedName>
    <definedName name="_18w_51">"#REF!"</definedName>
    <definedName name="_18w_52">"#REF!"</definedName>
    <definedName name="_18w_53">"#REF!"</definedName>
    <definedName name="_18w_54">"#REF!"</definedName>
    <definedName name="_18w_55">"#REF!"</definedName>
    <definedName name="_18w_56">"#REF!"</definedName>
    <definedName name="_18w_57">"#REF!"</definedName>
    <definedName name="_18w_58">"#REF!"</definedName>
    <definedName name="_18w_59">"#REF!"</definedName>
    <definedName name="_18w_60">"#REF!"</definedName>
    <definedName name="_18w_61">"#REF!"</definedName>
    <definedName name="_18w_62">"#REF!"</definedName>
    <definedName name="_18w_63">"#REF!"</definedName>
    <definedName name="_18w_64">"#REF!"</definedName>
    <definedName name="_18w_65">"#REF!"</definedName>
    <definedName name="_18w_66">"#REF!"</definedName>
    <definedName name="_18w_67">#REF!</definedName>
    <definedName name="_18w_68">"#REF!"</definedName>
    <definedName name="_18w_69">#REF!</definedName>
    <definedName name="_18w_70">"#REF!"</definedName>
    <definedName name="_18w_71">"#REF!"</definedName>
    <definedName name="_18w_72">#REF!</definedName>
    <definedName name="_18w_73">#REF!</definedName>
    <definedName name="_18w_74">#REF!</definedName>
    <definedName name="_18w_75">#REF!</definedName>
    <definedName name="_18w_76">#REF!</definedName>
    <definedName name="_18w_77">#REF!</definedName>
    <definedName name="_18w_78">"#REF!"</definedName>
    <definedName name="_18w_79">#REF!</definedName>
    <definedName name="_18w_80">"#REF!"</definedName>
    <definedName name="_18w_81">"#REF!"</definedName>
    <definedName name="_18w_82">"#REF!"</definedName>
    <definedName name="_18w_83">"#REF!"</definedName>
    <definedName name="_18w_84">#REF!</definedName>
    <definedName name="_18w_85">#REF!</definedName>
    <definedName name="_18w_86">#REF!</definedName>
    <definedName name="_18w_87">"#REF!"</definedName>
    <definedName name="_18w_88">"#REF!"</definedName>
    <definedName name="_18w_89">#REF!</definedName>
    <definedName name="_18w_90">#REF!</definedName>
    <definedName name="_18w_91">#REF!</definedName>
    <definedName name="_18w_92">"#REF!"</definedName>
    <definedName name="_18w_93">#REF!</definedName>
    <definedName name="_18w_94">#REF!</definedName>
    <definedName name="_18w_95">"#REF!"</definedName>
    <definedName name="_18w_96">#REF!</definedName>
    <definedName name="_18w_97">"#REF!"</definedName>
    <definedName name="_18w_98">"#REF!"</definedName>
    <definedName name="_18w_99">#REF!</definedName>
    <definedName name="_18wp_01">"#REF!"</definedName>
    <definedName name="_18wp_02">"#REF!"</definedName>
    <definedName name="_18wp_03">"#REF!"</definedName>
    <definedName name="_18wp_04">"#REF!"</definedName>
    <definedName name="_18wp_05">"#REF!"</definedName>
    <definedName name="_18wp_06">"#REF!"</definedName>
    <definedName name="_18wp_07">"#REF!"</definedName>
    <definedName name="_18wp_08">"#REF!"</definedName>
    <definedName name="_18wp_09">"#REF!"</definedName>
    <definedName name="_18wp_10">"#REF!"</definedName>
    <definedName name="_18wp_11">"#REF!"</definedName>
    <definedName name="_18wp_12">"#REF!"</definedName>
    <definedName name="_18wp_13">"#REF!"</definedName>
    <definedName name="_18wp_14">"#REF!"</definedName>
    <definedName name="_18wp_15">"#REF!"</definedName>
    <definedName name="_18wp_16">"#REF!"</definedName>
    <definedName name="_18wp_17">#REF!</definedName>
    <definedName name="_18wp_18">"#REF!"</definedName>
    <definedName name="_18wp_189">"#REF!"</definedName>
    <definedName name="_18wp_19">"#REF!"</definedName>
    <definedName name="_18wp_190">"#REF!"</definedName>
    <definedName name="_18wp_191">"#REF!"</definedName>
    <definedName name="_18wp_192">"#REF!"</definedName>
    <definedName name="_18wp_193">"#REF!"</definedName>
    <definedName name="_18wp_194">"#REF!"</definedName>
    <definedName name="_18wp_195">"#REF!"</definedName>
    <definedName name="_18wp_196">"#REF!"</definedName>
    <definedName name="_18wp_197">"#REF!"</definedName>
    <definedName name="_18wp_198">"#REF!"</definedName>
    <definedName name="_18wp_199">"#REF!"</definedName>
    <definedName name="_18wp_20">"#REF!"</definedName>
    <definedName name="_18wp_200">"#REF!"</definedName>
    <definedName name="_18wp_201">"#REF!"</definedName>
    <definedName name="_18wp_202">"#REF!"</definedName>
    <definedName name="_18wp_203">"#REF!"</definedName>
    <definedName name="_18wp_204">"#REF!"</definedName>
    <definedName name="_18wp_205">"#REF!"</definedName>
    <definedName name="_18wp_206">"#REF!"</definedName>
    <definedName name="_18wp_207">"#REF!"</definedName>
    <definedName name="_18wp_208">"#REF!"</definedName>
    <definedName name="_18wp_21">"#REF!"</definedName>
    <definedName name="_18wp_22">"#REF!"</definedName>
    <definedName name="_18wp_23">"#REF!"</definedName>
    <definedName name="_18wp_230">"#REF!"</definedName>
    <definedName name="_18wp_231">"#REF!"</definedName>
    <definedName name="_18wp_232">"#REF!"</definedName>
    <definedName name="_18wp_233">"#REF!"</definedName>
    <definedName name="_18wp_234">"#REF!"</definedName>
    <definedName name="_18wp_235">"#REF!"</definedName>
    <definedName name="_18wp_236">"#REF!"</definedName>
    <definedName name="_18wp_237">"#REF!"</definedName>
    <definedName name="_18wp_238">"#REF!"</definedName>
    <definedName name="_18wp_239">"#REF!"</definedName>
    <definedName name="_18wp_24">"#REF!"</definedName>
    <definedName name="_18wp_240">"#REF!"</definedName>
    <definedName name="_18wp_241">"#REF!"</definedName>
    <definedName name="_18wp_242">"#REF!"</definedName>
    <definedName name="_18wp_243">"#REF!"</definedName>
    <definedName name="_18wp_244">"#REF!"</definedName>
    <definedName name="_18wp_245">"#REF!"</definedName>
    <definedName name="_18wp_246">"#REF!"</definedName>
    <definedName name="_18wp_247">"#REF!"</definedName>
    <definedName name="_18wp_248">"#REF!"</definedName>
    <definedName name="_18wp_249">"#REF!"</definedName>
    <definedName name="_18wp_25">"#REF!"</definedName>
    <definedName name="_18wp_250">"#REF!"</definedName>
    <definedName name="_18wp_251">"#REF!"</definedName>
    <definedName name="_18wp_252">"#REF!"</definedName>
    <definedName name="_18wp_253">"#REF!"</definedName>
    <definedName name="_18wp_254">"#REF!"</definedName>
    <definedName name="_18wp_255">"#REF!"</definedName>
    <definedName name="_18wp_256">"#REF!"</definedName>
    <definedName name="_18wp_257">"#REF!"</definedName>
    <definedName name="_18wp_258">"#REF!"</definedName>
    <definedName name="_18wp_259">"#REF!"</definedName>
    <definedName name="_18wp_26">"#REF!"</definedName>
    <definedName name="_18wp_260">"#REF!"</definedName>
    <definedName name="_18wp_261">"#REF!"</definedName>
    <definedName name="_18wp_262">"#REF!"</definedName>
    <definedName name="_18wp_263">"#REF!"</definedName>
    <definedName name="_18wp_264">"#REF!"</definedName>
    <definedName name="_18wp_265">"#REF!"</definedName>
    <definedName name="_18wp_266">"#REF!"</definedName>
    <definedName name="_18wp_267">"#REF!"</definedName>
    <definedName name="_18wp_268">"#REF!"</definedName>
    <definedName name="_18wp_269">"#REF!"</definedName>
    <definedName name="_18wp_27">"#REF!"</definedName>
    <definedName name="_18wp_270">"#REF!"</definedName>
    <definedName name="_18wp_271">"#REF!"</definedName>
    <definedName name="_18wp_272">"#REF!"</definedName>
    <definedName name="_18wp_273">"#REF!"</definedName>
    <definedName name="_18wp_274">"#REF!"</definedName>
    <definedName name="_18wp_275">"#REF!"</definedName>
    <definedName name="_18wp_276">"#REF!"</definedName>
    <definedName name="_18wp_277">"#REF!"</definedName>
    <definedName name="_18wp_278">"#REF!"</definedName>
    <definedName name="_18wp_279">"#REF!"</definedName>
    <definedName name="_18wp_28">"#REF!"</definedName>
    <definedName name="_18wp_280">"#REF!"</definedName>
    <definedName name="_18wp_281">"#REF!"</definedName>
    <definedName name="_18wp_282">"#REF!"</definedName>
    <definedName name="_18wp_283">"#REF!"</definedName>
    <definedName name="_18wp_284">"#REF!"</definedName>
    <definedName name="_18wp_285">"#REF!"</definedName>
    <definedName name="_18wp_286">"#REF!"</definedName>
    <definedName name="_18wp_287">"#REF!"</definedName>
    <definedName name="_18wp_288">"#REF!"</definedName>
    <definedName name="_18wp_289">"#REF!"</definedName>
    <definedName name="_18wp_29">"#REF!"</definedName>
    <definedName name="_18wp_290">"#REF!"</definedName>
    <definedName name="_18wp_291">"#REF!"</definedName>
    <definedName name="_18wp_292">"#REF!"</definedName>
    <definedName name="_18wp_293">"#REF!"</definedName>
    <definedName name="_18wp_294">"#REF!"</definedName>
    <definedName name="_18wp_295">"#REF!"</definedName>
    <definedName name="_18wp_296">"#REF!"</definedName>
    <definedName name="_18wp_297">"#REF!"</definedName>
    <definedName name="_18wp_298">"#REF!"</definedName>
    <definedName name="_18wp_299">"#REF!"</definedName>
    <definedName name="_18wp_30">"#REF!"</definedName>
    <definedName name="_18wp_300">"#REF!"</definedName>
    <definedName name="_18wp_301">"#REF!"</definedName>
    <definedName name="_18wp_302">"#REF!"</definedName>
    <definedName name="_18wp_303">"#REF!"</definedName>
    <definedName name="_18wp_304">"#REF!"</definedName>
    <definedName name="_18wp_305">"#REF!"</definedName>
    <definedName name="_18wp_306">"#REF!"</definedName>
    <definedName name="_18wp_307">"#REF!"</definedName>
    <definedName name="_18wp_308">"#REF!"</definedName>
    <definedName name="_18wp_309">"#REF!"</definedName>
    <definedName name="_18wp_31">"#REF!"</definedName>
    <definedName name="_18wp_310">"#REF!"</definedName>
    <definedName name="_18wp_311">"#REF!"</definedName>
    <definedName name="_18wp_312">"#REF!"</definedName>
    <definedName name="_18wp_313">"#REF!"</definedName>
    <definedName name="_18wp_314">"#REF!"</definedName>
    <definedName name="_18wp_315">"#REF!"</definedName>
    <definedName name="_18wp_32">"#REF!"</definedName>
    <definedName name="_18wp_33">"#REF!"</definedName>
    <definedName name="_act1998" localSheetId="1">#REF!</definedName>
    <definedName name="_act1998" localSheetId="0">#REF!</definedName>
    <definedName name="_act1998">#REF!</definedName>
    <definedName name="_act1999">#REF!</definedName>
    <definedName name="_bud2000">#REF!</definedName>
    <definedName name="_Dep1">#REF!</definedName>
    <definedName name="_Dep2">#REF!</definedName>
    <definedName name="_Dep3">#REF!</definedName>
    <definedName name="_Dep4">#REF!</definedName>
    <definedName name="_dep45">#REF!</definedName>
    <definedName name="_Dep5">#REF!</definedName>
    <definedName name="_dep6">#REF!</definedName>
    <definedName name="_DILL" hidden="1">#REF!</definedName>
    <definedName name="_dld42" localSheetId="1">#REF!</definedName>
    <definedName name="_dld42" localSheetId="0">#REF!</definedName>
    <definedName name="_dld42">#REF!</definedName>
    <definedName name="_FFr42" localSheetId="1">#REF!</definedName>
    <definedName name="_FFr42" localSheetId="0">#REF!</definedName>
    <definedName name="_FFr42">#REF!</definedName>
    <definedName name="_Fill" hidden="1">#REF!</definedName>
    <definedName name="_GFO5">#REF!</definedName>
    <definedName name="_grp42" localSheetId="1">#REF!</definedName>
    <definedName name="_grp42" localSheetId="0">#REF!</definedName>
    <definedName name="_grp42">#REF!</definedName>
    <definedName name="_nl42">#REF!</definedName>
    <definedName name="_Order1" hidden="1">255</definedName>
    <definedName name="_Order2" hidden="1">255</definedName>
    <definedName name="_pdt1">9/100</definedName>
    <definedName name="_pg3">#REF!</definedName>
    <definedName name="_pg5">#REF!</definedName>
    <definedName name="_pg7">#REF!</definedName>
    <definedName name="_pg9">#REF!</definedName>
    <definedName name="_PU2">#REF!</definedName>
    <definedName name="_PU3">#REF!</definedName>
    <definedName name="_PU5">#REF!</definedName>
    <definedName name="_Qtr1">#REF!</definedName>
    <definedName name="_Qtr2">#REF!</definedName>
    <definedName name="_Qtr3">#REF!</definedName>
    <definedName name="_Qtr4">#REF!</definedName>
    <definedName name="_Regression_Int" hidden="1">1</definedName>
    <definedName name="_uk42" localSheetId="1">#REF!</definedName>
    <definedName name="_uk42" localSheetId="0">#REF!</definedName>
    <definedName name="_uk42">#REF!</definedName>
    <definedName name="_wqe12">#REF!</definedName>
    <definedName name="a" hidden="1">[0]!ZZ_AutoClose</definedName>
    <definedName name="AB">#REF!</definedName>
    <definedName name="abc" localSheetId="3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abc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Ad06_07">#REF!</definedName>
    <definedName name="ada">#REF!</definedName>
    <definedName name="Addi">#REF!</definedName>
    <definedName name="Additions">#REF!</definedName>
    <definedName name="ARA_Threshold">#REF!</definedName>
    <definedName name="ARP_Threshold">#REF!</definedName>
    <definedName name="Arvind">#REF!</definedName>
    <definedName name="AS2DocOpenMode" hidden="1">"AS2DocumentEdit"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TO_CLOSE" localSheetId="3" hidden="1">[0]!ZZ_AutoClose</definedName>
    <definedName name="AUTO_CLOSE" hidden="1">[0]!ZZ_AutoClose</definedName>
    <definedName name="AUTO_OPEN" localSheetId="3" hidden="1">[0]!ZZ_AutoOpen</definedName>
    <definedName name="AUTO_OPEN" hidden="1">[0]!ZZ_AutoOpen</definedName>
    <definedName name="awq">NA()</definedName>
    <definedName name="b" hidden="1">[0]!ZZ_AutoOpen</definedName>
    <definedName name="Balsht">#REF!</definedName>
    <definedName name="Basic">#REF!</definedName>
    <definedName name="BD">0.6</definedName>
    <definedName name="Beg_Bal">#REF!</definedName>
    <definedName name="bg">#REF!</definedName>
    <definedName name="BG_Del" hidden="1">15</definedName>
    <definedName name="BG_Ins" hidden="1">4</definedName>
    <definedName name="BG_Mod" hidden="1">6</definedName>
    <definedName name="brinrl">27</definedName>
    <definedName name="BSDATA">#REF!</definedName>
    <definedName name="BSPRN">#REF!</definedName>
    <definedName name="Businessindia">#REF!</definedName>
    <definedName name="Carrieraircon">#REF!</definedName>
    <definedName name="cashflow2" hidden="1">{#N/A,#N/A,FALSE,"10"}</definedName>
    <definedName name="Client">"Client"</definedName>
    <definedName name="Client_Grade">"C"</definedName>
    <definedName name="CLUBS">#REF!</definedName>
    <definedName name="Col">#REF!</definedName>
    <definedName name="Commitment3">#REF!</definedName>
    <definedName name="Commitment5">#REF!</definedName>
    <definedName name="con14_01">"#REF!"</definedName>
    <definedName name="con14_02">"#REF!"</definedName>
    <definedName name="con14_04">"#REF!"</definedName>
    <definedName name="con14_06">"#REF!"</definedName>
    <definedName name="con14_09">"#REF!"</definedName>
    <definedName name="con14_18">"#REF!"</definedName>
    <definedName name="con14_19">"#REF!"</definedName>
    <definedName name="con14_20">"#REF!"</definedName>
    <definedName name="con14_21">"#REF!"</definedName>
    <definedName name="con14_23">"#REF!"</definedName>
    <definedName name="con14_26">"#REF!"</definedName>
    <definedName name="con14_27">"#REF!"</definedName>
    <definedName name="con14_29">"#REF!"</definedName>
    <definedName name="con14_50">"#REF!"</definedName>
    <definedName name="con14_53">"#REF!"</definedName>
    <definedName name="con14_54">"#REF!"</definedName>
    <definedName name="con14_55">"#REF!"</definedName>
    <definedName name="con14_56">"#REF!"</definedName>
    <definedName name="con14_57">"#REF!"</definedName>
    <definedName name="con14_58">"#REF!"</definedName>
    <definedName name="con14_59">"#REF!"</definedName>
    <definedName name="con14_60">"#REF!"</definedName>
    <definedName name="con14_61">"#REF!"</definedName>
    <definedName name="con14_62">"#REF!"</definedName>
    <definedName name="con14_65">"#REF!"</definedName>
    <definedName name="con14_66">"#REF!"</definedName>
    <definedName name="con14_67">"#REF!"</definedName>
    <definedName name="con14_70">"#REF!"</definedName>
    <definedName name="con14_71">"#REF!"</definedName>
    <definedName name="con14_72">"#REF!"</definedName>
    <definedName name="con14_73">"#REF!"</definedName>
    <definedName name="con14_74">"#REF!"</definedName>
    <definedName name="con14_75">"#REF!"</definedName>
    <definedName name="con14p_01">"#REF!"</definedName>
    <definedName name="con14p_02">"#REF!"</definedName>
    <definedName name="con14p_04">"#REF!"</definedName>
    <definedName name="con14p_05">"#REF!"</definedName>
    <definedName name="con14p_06">"#REF!"</definedName>
    <definedName name="con14p_07">"#REF!"</definedName>
    <definedName name="con14p_09">"#REF!"</definedName>
    <definedName name="con14p_18">"#REF!"</definedName>
    <definedName name="con14p_19">"#REF!"</definedName>
    <definedName name="con14p_20">"#REF!"</definedName>
    <definedName name="con14p_21">"#REF!"</definedName>
    <definedName name="con14p_23">"#REF!"</definedName>
    <definedName name="con14p_24">"#REF!"</definedName>
    <definedName name="con14p_26">"#REF!"</definedName>
    <definedName name="con14p_27">"#REF!"</definedName>
    <definedName name="con14p_29">"#REF!"</definedName>
    <definedName name="con14p_30">"#REF!"</definedName>
    <definedName name="con14p_50">"#REF!"</definedName>
    <definedName name="con14p_53">"#REF!"</definedName>
    <definedName name="con14p_54">"#REF!"</definedName>
    <definedName name="con14p_55">"#REF!"</definedName>
    <definedName name="con14p_56">"#REF!"</definedName>
    <definedName name="con14p_57">"#REF!"</definedName>
    <definedName name="con14p_58">"#REF!"</definedName>
    <definedName name="con14p_59">"#REF!"</definedName>
    <definedName name="con14p_60">"#REF!"</definedName>
    <definedName name="con14p_61">"#REF!"</definedName>
    <definedName name="con14p_62">"#REF!"</definedName>
    <definedName name="con14p_65">"#REF!"</definedName>
    <definedName name="con14p_66">"#REF!"</definedName>
    <definedName name="con14p_67">"#REF!"</definedName>
    <definedName name="con14p_70">"#REF!"</definedName>
    <definedName name="con14p_71">"#REF!"</definedName>
    <definedName name="con14p_72">"#REF!"</definedName>
    <definedName name="con14p_73">"#REF!"</definedName>
    <definedName name="con14p_74">"#REF!"</definedName>
    <definedName name="con14p_75">"#REF!"</definedName>
    <definedName name="Con3_01">"#REF!"</definedName>
    <definedName name="Con3_08">"#REF!"</definedName>
    <definedName name="Con3_10">"#REF!"</definedName>
    <definedName name="Con3_12">"#REF!"</definedName>
    <definedName name="Con3_14">"#REF!"</definedName>
    <definedName name="Con3_15">"#REF!"</definedName>
    <definedName name="Con3_17">"#REF!"</definedName>
    <definedName name="Con3_20">"#REF!"</definedName>
    <definedName name="Con3_22">"#REF!"</definedName>
    <definedName name="Con3_26">"#REF!"</definedName>
    <definedName name="Con3_30">"#REF!"</definedName>
    <definedName name="Con3_31">"#REF!"</definedName>
    <definedName name="Con3_32">"#REF!"</definedName>
    <definedName name="Con3_33">"#REF!"</definedName>
    <definedName name="Con3_34">"#REF!"</definedName>
    <definedName name="Con3_35">"#REF!"</definedName>
    <definedName name="Con3_36">"#REF!"</definedName>
    <definedName name="Con3_37">"#REF!"</definedName>
    <definedName name="Con3_38">"#REF!"</definedName>
    <definedName name="Con3_39">"#REF!"</definedName>
    <definedName name="Con3_40">"#REF!"</definedName>
    <definedName name="Con3_41">"#REF!"</definedName>
    <definedName name="Con3_42">"#REF!"</definedName>
    <definedName name="Con3_43">"#REF!"</definedName>
    <definedName name="Con3_44">"#REF!"</definedName>
    <definedName name="Con3_45">"#REF!"</definedName>
    <definedName name="Con3_46">"#REF!"</definedName>
    <definedName name="Con3_47">"#REF!"</definedName>
    <definedName name="Con3_49">"#REF!"</definedName>
    <definedName name="Con3_50">"#REF!"</definedName>
    <definedName name="Con3_51">"#REF!"</definedName>
    <definedName name="Con3_52">"#REF!"</definedName>
    <definedName name="Con3_53">"#REF!"</definedName>
    <definedName name="Con3_54">"#REF!"</definedName>
    <definedName name="Con3_55">"#REF!"</definedName>
    <definedName name="Con3_56">"#REF!"</definedName>
    <definedName name="Con3_57">"#REF!"</definedName>
    <definedName name="con3_K49">"#REF!"</definedName>
    <definedName name="Con3p_01">"#REF!"</definedName>
    <definedName name="Con3p_08">"#REF!"</definedName>
    <definedName name="Con3p_10">"#REF!"</definedName>
    <definedName name="Con3p_12">"#REF!"</definedName>
    <definedName name="Con3p_14">"#REF!"</definedName>
    <definedName name="Con3p_15">"#REF!"</definedName>
    <definedName name="Con3p_17">"#REF!"</definedName>
    <definedName name="Con3p_20">"#REF!"</definedName>
    <definedName name="Con3p_22">"#REF!"</definedName>
    <definedName name="Con3p_26">"#REF!"</definedName>
    <definedName name="Con3p_30">"#REF!"</definedName>
    <definedName name="Con3p_31">"#REF!"</definedName>
    <definedName name="Con3p_32">"#REF!"</definedName>
    <definedName name="Con3p_33">"#REF!"</definedName>
    <definedName name="Con3p_34">"#REF!"</definedName>
    <definedName name="Con3p_35">"#REF!"</definedName>
    <definedName name="Con3p_36">"#REF!"</definedName>
    <definedName name="Con3p_37">"#REF!"</definedName>
    <definedName name="Con3p_38">"#REF!"</definedName>
    <definedName name="Con3p_39">"#REF!"</definedName>
    <definedName name="Con3p_40">"#REF!"</definedName>
    <definedName name="Con3p_41">"#REF!"</definedName>
    <definedName name="Con3p_42">"#REF!"</definedName>
    <definedName name="Con3p_43">"#REF!"</definedName>
    <definedName name="Con3p_44">"#REF!"</definedName>
    <definedName name="Con3p_45">"#REF!"</definedName>
    <definedName name="Con3p_46">"#REF!"</definedName>
    <definedName name="Con3p_47">"#REF!"</definedName>
    <definedName name="Con3p_48">"#REF!"</definedName>
    <definedName name="Con3p_49">"#REF!"</definedName>
    <definedName name="Con3p_50">"#REF!"</definedName>
    <definedName name="Con3p_51">"#REF!"</definedName>
    <definedName name="Con3p_52">"#REF!"</definedName>
    <definedName name="Con3p_53">"#REF!"</definedName>
    <definedName name="Con3p_54">"#REF!"</definedName>
    <definedName name="Con3p_55">"#REF!"</definedName>
    <definedName name="Con3p_56">"#REF!"</definedName>
    <definedName name="Con3p_57">"#REF!"</definedName>
    <definedName name="con3p_F49">"#REF!"</definedName>
    <definedName name="Con5_01">"#REF!"</definedName>
    <definedName name="Con5_02">"#REF!"</definedName>
    <definedName name="Con5_03">"#REF!"</definedName>
    <definedName name="Con5_04">"#REF!"</definedName>
    <definedName name="Con5_05">"#REF!"</definedName>
    <definedName name="Con5_06">"#REF!"</definedName>
    <definedName name="Con5_07">"#REF!"</definedName>
    <definedName name="Con5_08">"#REF!"</definedName>
    <definedName name="Con5_09">"#REF!"</definedName>
    <definedName name="Con5_10">"#REF!"</definedName>
    <definedName name="Con6_01">"#REF!"</definedName>
    <definedName name="Con6_02">"#REF!"</definedName>
    <definedName name="Con6_03">"#REF!"</definedName>
    <definedName name="Con6_04">"#REF!"</definedName>
    <definedName name="Con6_05">"#REF!"</definedName>
    <definedName name="Con6_06">"#REF!"</definedName>
    <definedName name="Con6_07">"#REF!"</definedName>
    <definedName name="Con6_08">"#REF!"</definedName>
    <definedName name="Con6_09">"#REF!"</definedName>
    <definedName name="Con6_10">"#REF!"</definedName>
    <definedName name="Con6_100">"#REF!"</definedName>
    <definedName name="Con6_101">"#REF!"</definedName>
    <definedName name="Con6_102">"#REF!"</definedName>
    <definedName name="Con6_103">"#REF!"</definedName>
    <definedName name="Con6_104">"#REF!"</definedName>
    <definedName name="Con6_105">"#REF!"</definedName>
    <definedName name="Con6_106">"#REF!"</definedName>
    <definedName name="Con6_107">"#REF!"</definedName>
    <definedName name="Con6_108">"#REF!"</definedName>
    <definedName name="Con6_109">"#REF!"</definedName>
    <definedName name="Con6_11">"#REF!"</definedName>
    <definedName name="Con6_110">"#REF!"</definedName>
    <definedName name="Con6_111">"#REF!"</definedName>
    <definedName name="Con6_112">"#REF!"</definedName>
    <definedName name="Con6_113">"#REF!"</definedName>
    <definedName name="Con6_114">"#REF!"</definedName>
    <definedName name="Con6_115">"#REF!"</definedName>
    <definedName name="Con6_116">"#REF!"</definedName>
    <definedName name="Con6_117">"#REF!"</definedName>
    <definedName name="Con6_118">"#REF!"</definedName>
    <definedName name="Con6_119">"#REF!"</definedName>
    <definedName name="Con6_12">"#REF!"</definedName>
    <definedName name="Con6_120">"#REF!"</definedName>
    <definedName name="Con6_121">"#REF!"</definedName>
    <definedName name="Con6_122">"#REF!"</definedName>
    <definedName name="Con6_123">"#REF!"</definedName>
    <definedName name="Con6_124">"#REF!"</definedName>
    <definedName name="Con6_125">"#REF!"</definedName>
    <definedName name="Con6_126">"#REF!"</definedName>
    <definedName name="Con6_127">"#REF!"</definedName>
    <definedName name="Con6_128">"#REF!"</definedName>
    <definedName name="Con6_129">"#REF!"</definedName>
    <definedName name="Con6_13">"#REF!"</definedName>
    <definedName name="Con6_130">"#REF!"</definedName>
    <definedName name="Con6_131">"#REF!"</definedName>
    <definedName name="Con6_132">"#REF!"</definedName>
    <definedName name="Con6_133">"#REF!"</definedName>
    <definedName name="Con6_134">"#REF!"</definedName>
    <definedName name="Con6_135">"#REF!"</definedName>
    <definedName name="Con6_136">"#REF!"</definedName>
    <definedName name="Con6_137">"#REF!"</definedName>
    <definedName name="Con6_14">"#REF!"</definedName>
    <definedName name="Con6_15">"#REF!"</definedName>
    <definedName name="Con6_16">"#REF!"</definedName>
    <definedName name="Con6_17">"#REF!"</definedName>
    <definedName name="Con6_18">"#REF!"</definedName>
    <definedName name="Con6_19">"#REF!"</definedName>
    <definedName name="Con6_20">"#REF!"</definedName>
    <definedName name="Con6_21">"#REF!"</definedName>
    <definedName name="Con6_22">"#REF!"</definedName>
    <definedName name="Con6_23">"#REF!"</definedName>
    <definedName name="Con6_24">"#REF!"</definedName>
    <definedName name="Con6_25">"#REF!"</definedName>
    <definedName name="Con6_26">"#REF!"</definedName>
    <definedName name="Con6_27">"#REF!"</definedName>
    <definedName name="Con6_28">"#REF!"</definedName>
    <definedName name="Con6_29">"#REF!"</definedName>
    <definedName name="Con6_30">"#REF!"</definedName>
    <definedName name="Con6_31">"#REF!"</definedName>
    <definedName name="Con6_32">"#REF!"</definedName>
    <definedName name="Con6_33">"#REF!"</definedName>
    <definedName name="Con6_34">"#REF!"</definedName>
    <definedName name="Con6_35">"#REF!"</definedName>
    <definedName name="Con6_36">"#REF!"</definedName>
    <definedName name="Con6_37">"#REF!"</definedName>
    <definedName name="Con6_38">"#REF!"</definedName>
    <definedName name="Con6_39">"#REF!"</definedName>
    <definedName name="Con6_40">"#REF!"</definedName>
    <definedName name="Con6_41">"#REF!"</definedName>
    <definedName name="Con6_42">"#REF!"</definedName>
    <definedName name="Con6_43">"#REF!"</definedName>
    <definedName name="Con6_44">"#REF!"</definedName>
    <definedName name="Con6_45">"#REF!"</definedName>
    <definedName name="Con6_46">"#REF!"</definedName>
    <definedName name="Con6_47">"#REF!"</definedName>
    <definedName name="Con6_48">"#REF!"</definedName>
    <definedName name="Con6_49">"#REF!"</definedName>
    <definedName name="Con6_50">"#REF!"</definedName>
    <definedName name="Con6_51">"#REF!"</definedName>
    <definedName name="Con6_52">"#REF!"</definedName>
    <definedName name="Con6_53">"#REF!"</definedName>
    <definedName name="Con6_54">"#REF!"</definedName>
    <definedName name="Con6_55">"#REF!"</definedName>
    <definedName name="Con6_56">"#REF!"</definedName>
    <definedName name="Con6_57">"#REF!"</definedName>
    <definedName name="Con6_58">"#REF!"</definedName>
    <definedName name="Con6_59">"#REF!"</definedName>
    <definedName name="Con6_60">"#REF!"</definedName>
    <definedName name="Con6_61">"#REF!"</definedName>
    <definedName name="Con6_62">"#REF!"</definedName>
    <definedName name="Con6_63">"#REF!"</definedName>
    <definedName name="Con6_64">"#REF!"</definedName>
    <definedName name="Con6_65">"#REF!"</definedName>
    <definedName name="Con6_66">"#REF!"</definedName>
    <definedName name="Con6_67">"#REF!"</definedName>
    <definedName name="Con6_68">"#REF!"</definedName>
    <definedName name="Con6_69">"#REF!"</definedName>
    <definedName name="Con6_70">"#REF!"</definedName>
    <definedName name="Con6_71">"#REF!"</definedName>
    <definedName name="Con6_72">"#REF!"</definedName>
    <definedName name="Con6_73">"#REF!"</definedName>
    <definedName name="Con6_74">"#REF!"</definedName>
    <definedName name="Con6_75">"#REF!"</definedName>
    <definedName name="Con6_76">"#REF!"</definedName>
    <definedName name="Con6_77">"#REF!"</definedName>
    <definedName name="Con6_78">"#REF!"</definedName>
    <definedName name="Con6_79">"#REF!"</definedName>
    <definedName name="Con6_80">"#REF!"</definedName>
    <definedName name="Con6_81">"#REF!"</definedName>
    <definedName name="Con6_82">"#REF!"</definedName>
    <definedName name="Con6_83">"#REF!"</definedName>
    <definedName name="Con6_84">"#REF!"</definedName>
    <definedName name="Con6_85">"#REF!"</definedName>
    <definedName name="Con6_86">"#REF!"</definedName>
    <definedName name="Con6_87">"#REF!"</definedName>
    <definedName name="Con6_88">"#REF!"</definedName>
    <definedName name="Con6_89">"#REF!"</definedName>
    <definedName name="Con6_90">"#REF!"</definedName>
    <definedName name="Con6_91">"#REF!"</definedName>
    <definedName name="Con6_92">"#REF!"</definedName>
    <definedName name="Con6_93">"#REF!"</definedName>
    <definedName name="Con6_94">"#REF!"</definedName>
    <definedName name="Con6_95">"#REF!"</definedName>
    <definedName name="Con6_96">"#REF!"</definedName>
    <definedName name="Con6_97">"#REF!"</definedName>
    <definedName name="Con6_98">"#REF!"</definedName>
    <definedName name="Con6_99">"#REF!"</definedName>
    <definedName name="Con6p_01">"#REF!"</definedName>
    <definedName name="Con6p_02">"#REF!"</definedName>
    <definedName name="Con6p_03">"#REF!"</definedName>
    <definedName name="Con6p_04">"#REF!"</definedName>
    <definedName name="Con6p_05">"#REF!"</definedName>
    <definedName name="Con6p_06">"#REF!"</definedName>
    <definedName name="Con6p_07">"#REF!"</definedName>
    <definedName name="Con6p_08">"#REF!"</definedName>
    <definedName name="Con6p_09">"#REF!"</definedName>
    <definedName name="Con6p_10">"#REF!"</definedName>
    <definedName name="Con6p_100">"#REF!"</definedName>
    <definedName name="Con6p_101">"#REF!"</definedName>
    <definedName name="Con6p_102">"#REF!"</definedName>
    <definedName name="Con6p_103">"#REF!"</definedName>
    <definedName name="Con6p_104">"#REF!"</definedName>
    <definedName name="Con6p_105">"#REF!"</definedName>
    <definedName name="Con6p_106">"#REF!"</definedName>
    <definedName name="Con6p_107">"#REF!"</definedName>
    <definedName name="Con6p_108">"#REF!"</definedName>
    <definedName name="Con6p_109">"#REF!"</definedName>
    <definedName name="Con6p_11">"#REF!"</definedName>
    <definedName name="Con6p_110">"#REF!"</definedName>
    <definedName name="Con6p_111">"#REF!"</definedName>
    <definedName name="Con6p_112">"#REF!"</definedName>
    <definedName name="Con6p_113">"#REF!"</definedName>
    <definedName name="Con6p_114">"#REF!"</definedName>
    <definedName name="Con6p_115">"#REF!"</definedName>
    <definedName name="Con6p_116">"#REF!"</definedName>
    <definedName name="Con6p_117">"#REF!"</definedName>
    <definedName name="Con6p_118">"#REF!"</definedName>
    <definedName name="Con6p_119">"#REF!"</definedName>
    <definedName name="Con6p_12">"#REF!"</definedName>
    <definedName name="Con6p_120">"#REF!"</definedName>
    <definedName name="Con6p_121">"#REF!"</definedName>
    <definedName name="Con6p_122">"#REF!"</definedName>
    <definedName name="Con6p_123">"#REF!"</definedName>
    <definedName name="Con6p_124">"#REF!"</definedName>
    <definedName name="Con6p_125">"#REF!"</definedName>
    <definedName name="Con6p_126">"#REF!"</definedName>
    <definedName name="Con6p_127">"#REF!"</definedName>
    <definedName name="Con6p_128">"#REF!"</definedName>
    <definedName name="Con6p_129">"#REF!"</definedName>
    <definedName name="Con6p_13">"#REF!"</definedName>
    <definedName name="Con6p_130">"#REF!"</definedName>
    <definedName name="Con6p_131">"#REF!"</definedName>
    <definedName name="Con6p_132">"#REF!"</definedName>
    <definedName name="Con6p_133">"#REF!"</definedName>
    <definedName name="Con6p_134">"#REF!"</definedName>
    <definedName name="Con6p_135">"#REF!"</definedName>
    <definedName name="Con6p_136">"#REF!"</definedName>
    <definedName name="Con6p_137">"#REF!"</definedName>
    <definedName name="Con6p_14">"#REF!"</definedName>
    <definedName name="Con6p_15">"#REF!"</definedName>
    <definedName name="Con6p_16">"#REF!"</definedName>
    <definedName name="Con6p_17">"#REF!"</definedName>
    <definedName name="Con6p_18">"#REF!"</definedName>
    <definedName name="Con6p_19">"#REF!"</definedName>
    <definedName name="Con6p_20">"#REF!"</definedName>
    <definedName name="Con6p_21">"#REF!"</definedName>
    <definedName name="Con6p_22">"#REF!"</definedName>
    <definedName name="Con6p_23">"#REF!"</definedName>
    <definedName name="Con6p_24">"#REF!"</definedName>
    <definedName name="Con6p_25">"#REF!"</definedName>
    <definedName name="Con6p_26">"#REF!"</definedName>
    <definedName name="Con6p_27">"#REF!"</definedName>
    <definedName name="Con6p_28">"#REF!"</definedName>
    <definedName name="Con6p_29">"#REF!"</definedName>
    <definedName name="Con6p_30">"#REF!"</definedName>
    <definedName name="Con6p_31">"#REF!"</definedName>
    <definedName name="Con6p_32">"#REF!"</definedName>
    <definedName name="Con6p_33">"#REF!"</definedName>
    <definedName name="Con6p_34">"#REF!"</definedName>
    <definedName name="Con6p_35">"#REF!"</definedName>
    <definedName name="Con6p_36">"#REF!"</definedName>
    <definedName name="Con6p_37">"#REF!"</definedName>
    <definedName name="Con6p_38">"#REF!"</definedName>
    <definedName name="Con6p_39">"#REF!"</definedName>
    <definedName name="Con6p_40">"#REF!"</definedName>
    <definedName name="Con6p_41">"#REF!"</definedName>
    <definedName name="Con6p_42">"#REF!"</definedName>
    <definedName name="Con6p_43">"#REF!"</definedName>
    <definedName name="Con6p_44">"#REF!"</definedName>
    <definedName name="Con6p_45">"#REF!"</definedName>
    <definedName name="Con6p_46">"#REF!"</definedName>
    <definedName name="Con6p_47">"#REF!"</definedName>
    <definedName name="Con6p_48">"#REF!"</definedName>
    <definedName name="Con6p_49">"#REF!"</definedName>
    <definedName name="Con6p_50">"#REF!"</definedName>
    <definedName name="Con6p_51">"#REF!"</definedName>
    <definedName name="Con6p_52">"#REF!"</definedName>
    <definedName name="Con6p_53">"#REF!"</definedName>
    <definedName name="Con6p_54">"#REF!"</definedName>
    <definedName name="Con6p_55">"#REF!"</definedName>
    <definedName name="Con6p_56">"#REF!"</definedName>
    <definedName name="Con6p_57">"#REF!"</definedName>
    <definedName name="Con6p_58">"#REF!"</definedName>
    <definedName name="Con6p_59">"#REF!"</definedName>
    <definedName name="Con6p_60">"#REF!"</definedName>
    <definedName name="Con6p_61">"#REF!"</definedName>
    <definedName name="Con6p_62">"#REF!"</definedName>
    <definedName name="Con6p_63">"#REF!"</definedName>
    <definedName name="Con6p_64">"#REF!"</definedName>
    <definedName name="Con6p_65">"#REF!"</definedName>
    <definedName name="Con6p_66">"#REF!"</definedName>
    <definedName name="Con6p_67">"#REF!"</definedName>
    <definedName name="Con6p_68">"#REF!"</definedName>
    <definedName name="Con6p_69">"#REF!"</definedName>
    <definedName name="Con6p_70">"#REF!"</definedName>
    <definedName name="Con6p_71">"#REF!"</definedName>
    <definedName name="Con6p_72">"#REF!"</definedName>
    <definedName name="Con6p_73">"#REF!"</definedName>
    <definedName name="Con6p_74">"#REF!"</definedName>
    <definedName name="Con6p_75">"#REF!"</definedName>
    <definedName name="Con6p_76">"#REF!"</definedName>
    <definedName name="Con6p_77">"#REF!"</definedName>
    <definedName name="Con6p_78">"#REF!"</definedName>
    <definedName name="Con6p_79">"#REF!"</definedName>
    <definedName name="Con6p_80">"#REF!"</definedName>
    <definedName name="Con6p_81">"#REF!"</definedName>
    <definedName name="Con6p_82">"#REF!"</definedName>
    <definedName name="Con6p_83">"#REF!"</definedName>
    <definedName name="Con6p_84">"#REF!"</definedName>
    <definedName name="Con6p_85">"#REF!"</definedName>
    <definedName name="Con6p_86">"#REF!"</definedName>
    <definedName name="Con6p_87">"#REF!"</definedName>
    <definedName name="Con6p_88">"#REF!"</definedName>
    <definedName name="Con6p_89">"#REF!"</definedName>
    <definedName name="Con6p_90">"#REF!"</definedName>
    <definedName name="Con6p_91">"#REF!"</definedName>
    <definedName name="Con6p_92">"#REF!"</definedName>
    <definedName name="Con6p_93">"#REF!"</definedName>
    <definedName name="Con6p_94">"#REF!"</definedName>
    <definedName name="Con6p_95">"#REF!"</definedName>
    <definedName name="Con6p_96">"#REF!"</definedName>
    <definedName name="Con6p_97">"#REF!"</definedName>
    <definedName name="Con6p_98">"#REF!"</definedName>
    <definedName name="Con6p_99">"#REF!"</definedName>
    <definedName name="conO_01">"#REF!"</definedName>
    <definedName name="conO_03">"#REF!"</definedName>
    <definedName name="conO_04">"#REF!"</definedName>
    <definedName name="conO_07">"#REF!"</definedName>
    <definedName name="conO_08">"#REF!"</definedName>
    <definedName name="conO_10">"#REF!"</definedName>
    <definedName name="conO_102">"#REF!"</definedName>
    <definedName name="conO_103">"#REF!"</definedName>
    <definedName name="conO_104">"#REF!"</definedName>
    <definedName name="conO_109">"#REF!"</definedName>
    <definedName name="conO_11">"#REF!"</definedName>
    <definedName name="conO_111">"#REF!"</definedName>
    <definedName name="conO_12">"#REF!"</definedName>
    <definedName name="conO_127">"#REF!"</definedName>
    <definedName name="conO_128">"#REF!"</definedName>
    <definedName name="conO_13">"#REF!"</definedName>
    <definedName name="conO_130">"#REF!"</definedName>
    <definedName name="conO_131">"#REF!"</definedName>
    <definedName name="conO_132">"#REF!"</definedName>
    <definedName name="conO_133">"#REF!"</definedName>
    <definedName name="conO_134">"#REF!"</definedName>
    <definedName name="conO_136">"#REF!"</definedName>
    <definedName name="conO_14">"#REF!"</definedName>
    <definedName name="conO_15">"#REF!"</definedName>
    <definedName name="conO_159">"#REF!"</definedName>
    <definedName name="conO_16">"#REF!"</definedName>
    <definedName name="conO_160">"#REF!"</definedName>
    <definedName name="conO_161">"#REF!"</definedName>
    <definedName name="conO_165">"#REF!"</definedName>
    <definedName name="conO_166">"#REF!"</definedName>
    <definedName name="conO_167">"#REF!"</definedName>
    <definedName name="conO_168">"#REF!"</definedName>
    <definedName name="conO_169">"#REF!"</definedName>
    <definedName name="conO_17">"#REF!"</definedName>
    <definedName name="conO_171">"#REF!"</definedName>
    <definedName name="conO_18">"#REF!"</definedName>
    <definedName name="conO_19">"#REF!"</definedName>
    <definedName name="conO_20">"#REF!"</definedName>
    <definedName name="conO_21">"#REF!"</definedName>
    <definedName name="conO_249">"#REF!"</definedName>
    <definedName name="conO_250">"#REF!"</definedName>
    <definedName name="conO_251">"#REF!"</definedName>
    <definedName name="conO_253">"#REF!"</definedName>
    <definedName name="conO_254">"#REF!"</definedName>
    <definedName name="conO_255">"#REF!"</definedName>
    <definedName name="conO_256">"#REF!"</definedName>
    <definedName name="conO_257">"#REF!"</definedName>
    <definedName name="conO_258">"#REF!"</definedName>
    <definedName name="conO_259">"#REF!"</definedName>
    <definedName name="conO_271">"#REF!"</definedName>
    <definedName name="conO_273">"#REF!"</definedName>
    <definedName name="conO_275">"#REF!"</definedName>
    <definedName name="conO_299">"#REF!"</definedName>
    <definedName name="conO_300">"#REF!"</definedName>
    <definedName name="conO_301">"#REF!"</definedName>
    <definedName name="conO_302">"#REF!"</definedName>
    <definedName name="conO_305">"#REF!"</definedName>
    <definedName name="conO_306">"#REF!"</definedName>
    <definedName name="conO_307">"#REF!"</definedName>
    <definedName name="conO_308">"#REF!"</definedName>
    <definedName name="conO_309">"#REF!"</definedName>
    <definedName name="conO_311">"#REF!"</definedName>
    <definedName name="conO_313">"#REF!"</definedName>
    <definedName name="conO_314">"#REF!"</definedName>
    <definedName name="conO_315">"#REF!"</definedName>
    <definedName name="conO_317">"#REF!"</definedName>
    <definedName name="conO_318">"#REF!"</definedName>
    <definedName name="conO_319">"#REF!"</definedName>
    <definedName name="conO_321">"#REF!"</definedName>
    <definedName name="conO_322">"#REF!"</definedName>
    <definedName name="conO_323">"#REF!"</definedName>
    <definedName name="conO_325">"#REF!"</definedName>
    <definedName name="conO_326">"#REF!"</definedName>
    <definedName name="conO_327">"#REF!"</definedName>
    <definedName name="conO_329">"#REF!"</definedName>
    <definedName name="conO_331">"#REF!"</definedName>
    <definedName name="conO_333">"#REF!"</definedName>
    <definedName name="conO_348">"#REF!"</definedName>
    <definedName name="conO_349">"#REF!"</definedName>
    <definedName name="conO_350">"#REF!"</definedName>
    <definedName name="conO_351">"#REF!"</definedName>
    <definedName name="conO_353">"#REF!"</definedName>
    <definedName name="conO_355">"#REF!"</definedName>
    <definedName name="conO_356">"#REF!"</definedName>
    <definedName name="conO_357">"#REF!"</definedName>
    <definedName name="conO_358">"#REF!"</definedName>
    <definedName name="conO_359">"#REF!"</definedName>
    <definedName name="conO_360">"#REF!"</definedName>
    <definedName name="conO_361">"#REF!"</definedName>
    <definedName name="conO_362">"#REF!"</definedName>
    <definedName name="conO_363">"#REF!"</definedName>
    <definedName name="conO_364">"#REF!"</definedName>
    <definedName name="conO_365">"#REF!"</definedName>
    <definedName name="conO_366">"#REF!"</definedName>
    <definedName name="conO_367">"#REF!"</definedName>
    <definedName name="conO_368">"#REF!"</definedName>
    <definedName name="conO_369">"#REF!"</definedName>
    <definedName name="conO_370">"#REF!"</definedName>
    <definedName name="conO_371">"#REF!"</definedName>
    <definedName name="conO_372">"#REF!"</definedName>
    <definedName name="conO_373">"#REF!"</definedName>
    <definedName name="conO_38">"#REF!"</definedName>
    <definedName name="conO_390">"#REF!"</definedName>
    <definedName name="conO_392">"#REF!"</definedName>
    <definedName name="conO_394">"#REF!"</definedName>
    <definedName name="conO_395">"#REF!"</definedName>
    <definedName name="conO_396">"#REF!"</definedName>
    <definedName name="conO_397">"#REF!"</definedName>
    <definedName name="conO_40">"#REF!"</definedName>
    <definedName name="conO_400">"#REF!"</definedName>
    <definedName name="conO_401">"#REF!"</definedName>
    <definedName name="conO_402">"#REF!"</definedName>
    <definedName name="conO_403">"#REF!"</definedName>
    <definedName name="conO_404">"#REF!"</definedName>
    <definedName name="conO_405">"#REF!"</definedName>
    <definedName name="ConO_406">"#REF!"</definedName>
    <definedName name="conO_407">"#REF!"</definedName>
    <definedName name="conO_408">"#REF!"</definedName>
    <definedName name="conO_409">"#REF!"</definedName>
    <definedName name="conO_410">"#REF!"</definedName>
    <definedName name="conO_411">"#REF!"</definedName>
    <definedName name="conO_412">"#REF!"</definedName>
    <definedName name="conO_42">"#REF!"</definedName>
    <definedName name="conO_44">"#REF!"</definedName>
    <definedName name="conO_68">"#REF!"</definedName>
    <definedName name="conO_71">"#REF!"</definedName>
    <definedName name="conO_72">"#REF!"</definedName>
    <definedName name="conO_73">"#REF!"</definedName>
    <definedName name="conO_74">"#REF!"</definedName>
    <definedName name="conO_75">"#REF!"</definedName>
    <definedName name="conO_77">"#REF!"</definedName>
    <definedName name="conO_79">"#REF!"</definedName>
    <definedName name="conO_80">"#REF!"</definedName>
    <definedName name="conO_81">"#REF!"</definedName>
    <definedName name="conO_82">"#REF!"</definedName>
    <definedName name="conO_83">"#REF!"</definedName>
    <definedName name="conO_98">"#REF!"</definedName>
    <definedName name="conO_K260">"#REF!"</definedName>
    <definedName name="conO_K392">"#REF!"</definedName>
    <definedName name="conOp_01">"#REF!"</definedName>
    <definedName name="conOp_03">"#REF!"</definedName>
    <definedName name="conOp_04">"#REF!"</definedName>
    <definedName name="conOp_07">"#REF!"</definedName>
    <definedName name="conOp_08">"#REF!"</definedName>
    <definedName name="conOp_10">"#REF!"</definedName>
    <definedName name="conOp_102">"#REF!"</definedName>
    <definedName name="conOp_103">"#REF!"</definedName>
    <definedName name="conOp_104">"#REF!"</definedName>
    <definedName name="conOp_106">"#REF!"</definedName>
    <definedName name="conOp_107">"#REF!"</definedName>
    <definedName name="conOp_109">"#REF!"</definedName>
    <definedName name="conOp_11">"#REF!"</definedName>
    <definedName name="conOp_111">"#REF!"</definedName>
    <definedName name="conOp_12">"#REF!"</definedName>
    <definedName name="conOp_127">"#REF!"</definedName>
    <definedName name="conOp_128">"#REF!"</definedName>
    <definedName name="conOp_13">"#REF!"</definedName>
    <definedName name="conOp_130">"#REF!"</definedName>
    <definedName name="conOp_131">"#REF!"</definedName>
    <definedName name="conOp_132">"#REF!"</definedName>
    <definedName name="conOp_133">"#REF!"</definedName>
    <definedName name="conOp_134">"#REF!"</definedName>
    <definedName name="conOp_136">"#REF!"</definedName>
    <definedName name="conOp_138">"#REF!"</definedName>
    <definedName name="conOp_14">"#REF!"</definedName>
    <definedName name="conOp_15">"#REF!"</definedName>
    <definedName name="conOp_159">"#REF!"</definedName>
    <definedName name="conOp_16">"#REF!"</definedName>
    <definedName name="conOp_160">"#REF!"</definedName>
    <definedName name="conOp_161">"#REF!"</definedName>
    <definedName name="conOp_165">"#REF!"</definedName>
    <definedName name="conOp_166">"#REF!"</definedName>
    <definedName name="conOp_167">"#REF!"</definedName>
    <definedName name="conOp_168">"#REF!"</definedName>
    <definedName name="conOp_169">"#REF!"</definedName>
    <definedName name="conOp_17">"#REF!"</definedName>
    <definedName name="conOp_171">"#REF!"</definedName>
    <definedName name="conOp_18">"#REF!"</definedName>
    <definedName name="conOp_19">"#REF!"</definedName>
    <definedName name="conOp_20">"#REF!"</definedName>
    <definedName name="conOp_21">"#REF!"</definedName>
    <definedName name="conOp_249">"#REF!"</definedName>
    <definedName name="conOp_250">"#REF!"</definedName>
    <definedName name="conOp_251">"#REF!"</definedName>
    <definedName name="conOp_253">"#REF!"</definedName>
    <definedName name="conOp_254">"#REF!"</definedName>
    <definedName name="conOp_255">"#REF!"</definedName>
    <definedName name="conOp_256">"#REF!"</definedName>
    <definedName name="conOp_257">"#REF!"</definedName>
    <definedName name="conOp_258">"#REF!"</definedName>
    <definedName name="conOp_259">"#REF!"</definedName>
    <definedName name="conOp_271">"#REF!"</definedName>
    <definedName name="conOp_273">"#REF!"</definedName>
    <definedName name="conOp_275">"#REF!"</definedName>
    <definedName name="conOp_299">"#REF!"</definedName>
    <definedName name="conOp_300">"#REF!"</definedName>
    <definedName name="conOp_301">"#REF!"</definedName>
    <definedName name="conOp_302">"#REF!"</definedName>
    <definedName name="conOp_305">"#REF!"</definedName>
    <definedName name="conOp_306">"#REF!"</definedName>
    <definedName name="conOp_307">"#REF!"</definedName>
    <definedName name="conOp_308">"#REF!"</definedName>
    <definedName name="conOp_309">"#REF!"</definedName>
    <definedName name="conOp_311">"#REF!"</definedName>
    <definedName name="conOp_313">"#REF!"</definedName>
    <definedName name="conOp_314">"#REF!"</definedName>
    <definedName name="conOp_315">"#REF!"</definedName>
    <definedName name="conOp_317">"#REF!"</definedName>
    <definedName name="conOp_318">"#REF!"</definedName>
    <definedName name="conOp_319">"#REF!"</definedName>
    <definedName name="conOp_321">"#REF!"</definedName>
    <definedName name="conOp_322">"#REF!"</definedName>
    <definedName name="conOp_323">"#REF!"</definedName>
    <definedName name="conOp_325">"#REF!"</definedName>
    <definedName name="conOp_326">"#REF!"</definedName>
    <definedName name="conOp_327">"#REF!"</definedName>
    <definedName name="conOp_329">"#REF!"</definedName>
    <definedName name="conOp_331">"#REF!"</definedName>
    <definedName name="conOp_333">"#REF!"</definedName>
    <definedName name="conOp_348">"#REF!"</definedName>
    <definedName name="conOp_349">"#REF!"</definedName>
    <definedName name="conOp_350">"#REF!"</definedName>
    <definedName name="conOp_351">"#REF!"</definedName>
    <definedName name="conOp_353">"#REF!"</definedName>
    <definedName name="conOp_355">"#REF!"</definedName>
    <definedName name="conOp_356">"#REF!"</definedName>
    <definedName name="conOp_357">"#REF!"</definedName>
    <definedName name="conOp_358">"#REF!"</definedName>
    <definedName name="conOp_359">"#REF!"</definedName>
    <definedName name="conOp_360">"#REF!"</definedName>
    <definedName name="conOp_361">"#REF!"</definedName>
    <definedName name="conOp_362">"#REF!"</definedName>
    <definedName name="conOp_363">"#REF!"</definedName>
    <definedName name="conOp_364">"#REF!"</definedName>
    <definedName name="conOp_365">"#REF!"</definedName>
    <definedName name="conOp_366">"#REF!"</definedName>
    <definedName name="conOp_367">"#REF!"</definedName>
    <definedName name="conOp_368">"#REF!"</definedName>
    <definedName name="conOp_369">"#REF!"</definedName>
    <definedName name="conOp_370">"#REF!"</definedName>
    <definedName name="conOp_371">"#REF!"</definedName>
    <definedName name="conOp_372">"#REF!"</definedName>
    <definedName name="conOp_373">"#REF!"</definedName>
    <definedName name="conOp_38">"#REF!"</definedName>
    <definedName name="conOp_390">"#REF!"</definedName>
    <definedName name="conOp_392">"#REF!"</definedName>
    <definedName name="conOp_394">"#REF!"</definedName>
    <definedName name="conOp_395">"#REF!"</definedName>
    <definedName name="conOp_396">"#REF!"</definedName>
    <definedName name="conOp_397">"#REF!"</definedName>
    <definedName name="conOp_40">"#REF!"</definedName>
    <definedName name="ConOp_400">"#REF!"</definedName>
    <definedName name="conOp_401">"#REF!"</definedName>
    <definedName name="conOp_402">"#REF!"</definedName>
    <definedName name="conOp_404">"#REF!"</definedName>
    <definedName name="conOp_405">"#REF!"</definedName>
    <definedName name="ConOp_406">"#REF!"</definedName>
    <definedName name="conOp_407">"#REF!"</definedName>
    <definedName name="conOp_408">"#REF!"</definedName>
    <definedName name="conOp_409">"#REF!"</definedName>
    <definedName name="conOp_410">"#REF!"</definedName>
    <definedName name="conOp_411">"#REF!"</definedName>
    <definedName name="conOp_412">"#REF!"</definedName>
    <definedName name="conOp_42">"#REF!"</definedName>
    <definedName name="conOp_44">"#REF!"</definedName>
    <definedName name="conOp_68">"#REF!"</definedName>
    <definedName name="conOp_71">"#REF!"</definedName>
    <definedName name="conOp_72">"#REF!"</definedName>
    <definedName name="conOp_73">"#REF!"</definedName>
    <definedName name="conOp_74">"#REF!"</definedName>
    <definedName name="conOp_75">"#REF!"</definedName>
    <definedName name="conOp_77">"#REF!"</definedName>
    <definedName name="conOp_79">"#REF!"</definedName>
    <definedName name="conOp_80">"#REF!"</definedName>
    <definedName name="conOp_81">"#REF!"</definedName>
    <definedName name="conOp_82">"#REF!"</definedName>
    <definedName name="conOp_83">"#REF!"</definedName>
    <definedName name="conOp_85">"#REF!"</definedName>
    <definedName name="conOp_98">"#REF!"</definedName>
    <definedName name="conOp_F260">"#REF!"</definedName>
    <definedName name="conOp_F392">"#REF!"</definedName>
    <definedName name="Countries1">#REF!</definedName>
    <definedName name="Countries2">#REF!</definedName>
    <definedName name="Countries5">#REF!</definedName>
    <definedName name="Cum_Int">#REF!</definedName>
    <definedName name="cur_mth">#REF!</definedName>
    <definedName name="CURPI1">435</definedName>
    <definedName name="CURPI2">435</definedName>
    <definedName name="CURPI3">419</definedName>
    <definedName name="CURPI4">413</definedName>
    <definedName name="CURRDESC">#REF!</definedName>
    <definedName name="Currency">#REF!</definedName>
    <definedName name="CurYr">#REF!</definedName>
    <definedName name="Customer_Address">"Rm 2409, 24/F Winsor House"</definedName>
    <definedName name="Customer_City">"Causeway Bay, Hong KOng"</definedName>
    <definedName name="Customer_Name">"Trend_Micro_HK_Limited"</definedName>
    <definedName name="Customer_State">"Hong KOng"</definedName>
    <definedName name="Customer_ZIP">"sdf"</definedName>
    <definedName name="cv">#REF!</definedName>
    <definedName name="CVP_Stage3">#REF!</definedName>
    <definedName name="CVP_Stage5">#REF!</definedName>
    <definedName name="CX">#REF!</definedName>
    <definedName name="Data">#REF!</definedName>
    <definedName name="DATAMG">#REF!</definedName>
    <definedName name="Date" localSheetId="1">#REF!</definedName>
    <definedName name="Date" localSheetId="0">#REF!</definedName>
    <definedName name="Date">#REF!</definedName>
    <definedName name="DateRange">"1998.10.01 To 1998.10.31"</definedName>
    <definedName name="DateRangePrice" hidden="1">OFFSET(#REF!,5,0,COUNTA(#REF!)-COUNTA(#REF!),1)</definedName>
    <definedName name="DateRangePriceMain" hidden="1">#REF!</definedName>
    <definedName name="Days_in_a_Year">#REF!</definedName>
    <definedName name="Del_Dep0607">#REF!</definedName>
    <definedName name="Del_Dep0708">#REF!</definedName>
    <definedName name="DelAmt_0607">#REF!</definedName>
    <definedName name="DelAmt_0708">#REF!</definedName>
    <definedName name="dep">#REF!</definedName>
    <definedName name="Dep_0607">#REF!</definedName>
    <definedName name="Dep_0708">#REF!</definedName>
    <definedName name="depr">#REF!</definedName>
    <definedName name="DEPREN">#REF!</definedName>
    <definedName name="DFL" localSheetId="1">#REF!</definedName>
    <definedName name="DFL" localSheetId="0">#REF!</definedName>
    <definedName name="DFL">#REF!</definedName>
    <definedName name="DFR">#REF!</definedName>
    <definedName name="DLDcol" localSheetId="1">#REF!</definedName>
    <definedName name="DLDcol" localSheetId="0">#REF!</definedName>
    <definedName name="DLDcol">#REF!</definedName>
    <definedName name="DLDdb" localSheetId="1">#REF!</definedName>
    <definedName name="DLDdb" localSheetId="0">#REF!</definedName>
    <definedName name="DLDdb">#REF!</definedName>
    <definedName name="DMK">#REF!</definedName>
    <definedName name="DOL">#REF!</definedName>
    <definedName name="dsfdsfsda">#REF!</definedName>
    <definedName name="dsffdsfsd">#REF!</definedName>
    <definedName name="EmpNo1">#REF!</definedName>
    <definedName name="End_Bal">#REF!</definedName>
    <definedName name="ev.Calculation" hidden="1">-4105</definedName>
    <definedName name="ev.Initialized" hidden="1">FALSE</definedName>
    <definedName name="EV__LASTREFTIME__" hidden="1">40424.4688078704</definedName>
    <definedName name="ewqe2">#REF!</definedName>
    <definedName name="ex">#REF!</definedName>
    <definedName name="Excel_BuiltIn_Print_Area_1_1">#REF!</definedName>
    <definedName name="Excel_BuiltIn_Print_Area_1_1_1">#REF!</definedName>
    <definedName name="Excel_BuiltIn_Print_Area_10_1">#REF!</definedName>
    <definedName name="Excel_BuiltIn_Print_Area_10_1_1">#REF!</definedName>
    <definedName name="Excel_BuiltIn_Print_Area_14">"$#REF!.$A$1:$I$588"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5">#REF!</definedName>
    <definedName name="Excel_BuiltIn_Print_Area_7_1">#REF!</definedName>
    <definedName name="Extra_Pay">#REF!</definedName>
    <definedName name="F1_Server">"Server Name"</definedName>
    <definedName name="F1_Server_1">"HK-CILLIN"</definedName>
    <definedName name="F1_Server_2">""</definedName>
    <definedName name="F1_Server_3">""</definedName>
    <definedName name="F1_Server_4">""</definedName>
    <definedName name="F1_Server_5">""</definedName>
    <definedName name="F1_Service">"Service "</definedName>
    <definedName name="F1_Service_1">"InterScan NT"</definedName>
    <definedName name="F1_Service_2">""</definedName>
    <definedName name="F1_Service_3">""</definedName>
    <definedName name="F1_Service_4">""</definedName>
    <definedName name="F1_Service_5">""</definedName>
    <definedName name="F1_Virus">"# of Viruses "</definedName>
    <definedName name="F1_virus_1">"1"</definedName>
    <definedName name="F1_virus_2">""</definedName>
    <definedName name="F1_virus_3">""</definedName>
    <definedName name="F1_virus_4">""</definedName>
    <definedName name="F1_virus_5">""</definedName>
    <definedName name="F3_Machine">"Machine Name"</definedName>
    <definedName name="F3_Machine_1">""</definedName>
    <definedName name="F3_Machine_2">""</definedName>
    <definedName name="F3_Machine_3">""</definedName>
    <definedName name="F3_Machine_4">""</definedName>
    <definedName name="F3_Machine_5">""</definedName>
    <definedName name="F3_Virus_1">""</definedName>
    <definedName name="F3_Virus_2">""</definedName>
    <definedName name="F3_Virus_3">""</definedName>
    <definedName name="F3_Virus_4">""</definedName>
    <definedName name="F3_Virus_5">""</definedName>
    <definedName name="F3_Viruses">"# of Viruses "</definedName>
    <definedName name="FABWID">54*2.54/100</definedName>
    <definedName name="FABWIDTH">56*2.54/100</definedName>
    <definedName name="facility">#REF!</definedName>
    <definedName name="fcstchoice">#REF!</definedName>
    <definedName name="FFR" localSheetId="1">#REF!</definedName>
    <definedName name="FFR" localSheetId="0">#REF!</definedName>
    <definedName name="FFR">#REF!</definedName>
    <definedName name="Ffrcol" localSheetId="1">#REF!</definedName>
    <definedName name="Ffrcol" localSheetId="0">#REF!</definedName>
    <definedName name="Ffrcol">#REF!</definedName>
    <definedName name="Ffrdb" localSheetId="1">#REF!</definedName>
    <definedName name="Ffrdb" localSheetId="0">#REF!</definedName>
    <definedName name="Ffrdb">#REF!</definedName>
    <definedName name="Figure_1_Comment">""</definedName>
    <definedName name="Figure_1_Head">"Virus Entry Point Analysis ( Server )"</definedName>
    <definedName name="Figure_2_Head">"Overall Score"</definedName>
    <definedName name="Figure_3_Comment">""</definedName>
    <definedName name="Figure_3_Head">"Virus Entry Point Analysis ( Client )"</definedName>
    <definedName name="Figure_4_Comment">" "</definedName>
    <definedName name="Figure_4_Head">"Daily Virus Count"</definedName>
    <definedName name="Figure_5_Comment">" "</definedName>
    <definedName name="Figure_5_Head">"Virus Type Analysis"</definedName>
    <definedName name="Figure_6_Comment">" "</definedName>
    <definedName name="Figure_6_Head">"Common Viruses"</definedName>
    <definedName name="Figure_7_Comment">" "</definedName>
    <definedName name="Figure_7_Head">"Virus Source Analysis"</definedName>
    <definedName name="Figure_8_Comment">" "</definedName>
    <definedName name="Figure_8_Head">"Virus Destination Analysis"</definedName>
    <definedName name="FileServer">"File Server"</definedName>
    <definedName name="FileServer_Grade">"C"</definedName>
    <definedName name="Fina__132">"#REF!"</definedName>
    <definedName name="Fina_01">"#REF!"</definedName>
    <definedName name="Fina_02">"#REF!"</definedName>
    <definedName name="Fina_04">"#REF!"</definedName>
    <definedName name="Fina_05">"#REF!"</definedName>
    <definedName name="Fina_10">"#REF!"</definedName>
    <definedName name="Fina_11">"#REF!"</definedName>
    <definedName name="Fina_12">"#REF!"</definedName>
    <definedName name="Fina_120">"#REF!"</definedName>
    <definedName name="Fina_121">"#REF!"</definedName>
    <definedName name="Fina_124">"#REF!"</definedName>
    <definedName name="Fina_125">"#REF!"</definedName>
    <definedName name="Fina_128">"#REF!"</definedName>
    <definedName name="Fina_129">"#REF!"</definedName>
    <definedName name="Fina_13">"#REF!"</definedName>
    <definedName name="Fina_130">"#REF!"</definedName>
    <definedName name="Fina_132">"#REF!"</definedName>
    <definedName name="Fina_133">"#REF!"</definedName>
    <definedName name="Fina_143">"#REF!"</definedName>
    <definedName name="Fina_15">"#REF!"</definedName>
    <definedName name="Fina_20">"#REF!"</definedName>
    <definedName name="Fina_21">"#REF!"</definedName>
    <definedName name="Fina_212">"#REF!"</definedName>
    <definedName name="Fina_213">"#REF!"</definedName>
    <definedName name="Fina_216">"#REF!"</definedName>
    <definedName name="Fina_217">"#REF!"</definedName>
    <definedName name="Fina_220">"#REF!"</definedName>
    <definedName name="Fina_226">"#REF!"</definedName>
    <definedName name="Fina_227">"#REF!"</definedName>
    <definedName name="Fina_229">"#REF!"</definedName>
    <definedName name="Fina_23">"#REF!"</definedName>
    <definedName name="Fina_235">"#REF!"</definedName>
    <definedName name="Fina_236">"#REF!"</definedName>
    <definedName name="Fina_237">"#REF!"</definedName>
    <definedName name="Fina_238">"#REF!"</definedName>
    <definedName name="Fina_239">"#REF!"</definedName>
    <definedName name="Fina_24">"#REF!"</definedName>
    <definedName name="Fina_242">"#REF!"</definedName>
    <definedName name="Fina_243">"#REF!"</definedName>
    <definedName name="Fina_247">"#REF!"</definedName>
    <definedName name="Fina_292">"#REF!"</definedName>
    <definedName name="Fina_293">"#REF!"</definedName>
    <definedName name="Fina_330">"#REF!"</definedName>
    <definedName name="Fina_331">"#REF!"</definedName>
    <definedName name="Fina_332">"#REF!"</definedName>
    <definedName name="Fina_333">"#REF!"</definedName>
    <definedName name="Fina_334">"#REF!"</definedName>
    <definedName name="Fina_335">"#REF!"</definedName>
    <definedName name="Fina_336">"#REF!"</definedName>
    <definedName name="Fina_337">"#REF!"</definedName>
    <definedName name="Fina_338">"#REF!"</definedName>
    <definedName name="Fina_77">"#REF!"</definedName>
    <definedName name="Fina_78">"#REF!"</definedName>
    <definedName name="Fina_79">"#REF!"</definedName>
    <definedName name="Finap_01">"#REF!"</definedName>
    <definedName name="Finap_02">"#REF!"</definedName>
    <definedName name="Finap_04">"#REF!"</definedName>
    <definedName name="Finap_05">"#REF!"</definedName>
    <definedName name="Finap_10">"#REF!"</definedName>
    <definedName name="Finap_104">"#REF!"</definedName>
    <definedName name="Finap_11">"#REF!"</definedName>
    <definedName name="Finap_12">"#REF!"</definedName>
    <definedName name="Finap_120">"#REF!"</definedName>
    <definedName name="Finap_121">"#REF!"</definedName>
    <definedName name="Finap_124">"#REF!"</definedName>
    <definedName name="Finap_125">"#REF!"</definedName>
    <definedName name="Finap_128">"#REF!"</definedName>
    <definedName name="Finap_129">"#REF!"</definedName>
    <definedName name="Finap_13">"#REF!"</definedName>
    <definedName name="Finap_130">"#REF!"</definedName>
    <definedName name="Finap_132">"#REF!"</definedName>
    <definedName name="Finap_133">"#REF!"</definedName>
    <definedName name="Finap_143">"#REF!"</definedName>
    <definedName name="Finap_15">"#REF!"</definedName>
    <definedName name="Finap_20">"#REF!"</definedName>
    <definedName name="Finap_21">"#REF!"</definedName>
    <definedName name="Finap_212">"#REF!"</definedName>
    <definedName name="Finap_213">"#REF!"</definedName>
    <definedName name="Finap_216">"#REF!"</definedName>
    <definedName name="Finap_217">"#REF!"</definedName>
    <definedName name="Finap_22">"#REF!"</definedName>
    <definedName name="Finap_220">"#REF!"</definedName>
    <definedName name="Finap_226">"#REF!"</definedName>
    <definedName name="Finap_227">"#REF!"</definedName>
    <definedName name="Finap_229">"#REF!"</definedName>
    <definedName name="Finap_23">"#REF!"</definedName>
    <definedName name="Finap_235">"#REF!"</definedName>
    <definedName name="Finap_236">"#REF!"</definedName>
    <definedName name="Finap_237">"#REF!"</definedName>
    <definedName name="Finap_238">"#REF!"</definedName>
    <definedName name="Finap_239">"#REF!"</definedName>
    <definedName name="Finap_24">"#REF!"</definedName>
    <definedName name="Finap_242">"#REF!"</definedName>
    <definedName name="Finap_243">"#REF!"</definedName>
    <definedName name="Finap_247">"#REF!"</definedName>
    <definedName name="Finap_292">"#REF!"</definedName>
    <definedName name="Finap_293">"#REF!"</definedName>
    <definedName name="Finap_330">"#REF!"</definedName>
    <definedName name="Finap_331">"#REF!"</definedName>
    <definedName name="Finap_332">"#REF!"</definedName>
    <definedName name="Finap_333">"#REF!"</definedName>
    <definedName name="Finap_334">"#REF!"</definedName>
    <definedName name="Finap_335">"#REF!"</definedName>
    <definedName name="Finap_336">"#REF!"</definedName>
    <definedName name="Finap_337">"#REF!"</definedName>
    <definedName name="Finap_77">"#REF!"</definedName>
    <definedName name="Finap_78">"#REF!"</definedName>
    <definedName name="Finap_79">"#REF!"</definedName>
    <definedName name="Finolexcables">#REF!</definedName>
    <definedName name="fix">#REF!</definedName>
    <definedName name="FS_CF">2</definedName>
    <definedName name="FS_RL">50</definedName>
    <definedName name="fsdf">#REF!</definedName>
    <definedName name="Full_Print">#REF!</definedName>
    <definedName name="FY01_03">#REF!</definedName>
    <definedName name="fy03_04">#REF!</definedName>
    <definedName name="FY04_05">#REF!</definedName>
    <definedName name="FY05_06">#REF!</definedName>
    <definedName name="FY06_07">#REF!</definedName>
    <definedName name="FY10E" hidden="1">[0]!ZZ_AutoClose</definedName>
    <definedName name="fyarjun">#REF!</definedName>
    <definedName name="GEShip">#REF!</definedName>
    <definedName name="ghewh">#REF!</definedName>
    <definedName name="Grade">"C"</definedName>
    <definedName name="Grade_Level">"Grade "</definedName>
    <definedName name="GraphPage" hidden="1">#REF!</definedName>
    <definedName name="Grasim">#REF!</definedName>
    <definedName name="GROUP">#REF!</definedName>
    <definedName name="Grpcol">#REF!</definedName>
    <definedName name="Grpdb">#REF!</definedName>
    <definedName name="Header_Row">ROW(#REF!)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TML_CodePage" hidden="1">1252</definedName>
    <definedName name="HTML_Description" hidden="1">""</definedName>
    <definedName name="HTML_Email" hidden="1">"Todd_Welda@BurmahCastrol.com"</definedName>
    <definedName name="HTML_Header" hidden="1">"Specialized Industrial Market Segmentation Coding"</definedName>
    <definedName name="HTML_LastUpdate" hidden="1">"24/11/00"</definedName>
    <definedName name="HTML_LineAfter" hidden="1">TRUE</definedName>
    <definedName name="HTML_LineBefore" hidden="1">FALSE</definedName>
    <definedName name="HTML_Name" hidden="1">"Todd Welda"</definedName>
    <definedName name="HTML_OBDlg2" hidden="1">TRUE</definedName>
    <definedName name="HTML_OBDlg4" hidden="1">TRUE</definedName>
    <definedName name="HTML_OS" hidden="1">0</definedName>
    <definedName name="HTML_PathFile" hidden="1">"S:\Nobel High Rise (S-Drive)\Internet Stuff\Segmentation\Segmentation Scheme 4.htm"</definedName>
    <definedName name="HTML_Title" hidden="1">"Segmentation Scheme"</definedName>
    <definedName name="ICICI">#REF!</definedName>
    <definedName name="Indianhotels">#REF!</definedName>
    <definedName name="Innovmarine">#REF!</definedName>
    <definedName name="INR" localSheetId="1">#REF!</definedName>
    <definedName name="INR" localSheetId="0">#REF!</definedName>
    <definedName name="INR">#REF!</definedName>
    <definedName name="Int">#REF!</definedName>
    <definedName name="Interest_Rate">#REF!</definedName>
    <definedName name="InternetProtection">"Internet Protection"</definedName>
    <definedName name="InternetProtection_Grade">"C"</definedName>
    <definedName name="INVST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39349.4412268518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KEB_DEPOSIT__DOLLARS_COLONY">#REF!</definedName>
    <definedName name="Kotakmahindra">#REF!</definedName>
    <definedName name="L_Adjust">#REF!</definedName>
    <definedName name="L_AJE_Tot">#REF!</definedName>
    <definedName name="L_CY_Beg">#REF!</definedName>
    <definedName name="L_PY_End">#REF!</definedName>
    <definedName name="L_RJE_Tot">#REF!</definedName>
    <definedName name="LA">#REF!</definedName>
    <definedName name="labelCategoryArt">#REF!</definedName>
    <definedName name="labelCategoryCarpets">#REF!</definedName>
    <definedName name="labelCategoryJewellery">#REF!</definedName>
    <definedName name="labelCategorySouq">#REF!</definedName>
    <definedName name="labelExpAdminAccounting">#REF!</definedName>
    <definedName name="labelExpAdminAdvisory">#REF!</definedName>
    <definedName name="labelExpAdminConsumables">#REF!</definedName>
    <definedName name="labelExpAdminEmail">#REF!</definedName>
    <definedName name="labelExpAdminFabrication">#REF!</definedName>
    <definedName name="labelExpAdminIns">#REF!</definedName>
    <definedName name="labelExpAdminMisc">#REF!</definedName>
    <definedName name="labelExpAdminPackaging">#REF!</definedName>
    <definedName name="labelExpAdminPay">#REF!</definedName>
    <definedName name="labelExpAdminRentDisplay">#REF!</definedName>
    <definedName name="labelExpAdminRentStorage">#REF!</definedName>
    <definedName name="labelExpAdminRepairs">#REF!</definedName>
    <definedName name="labelExpAdminShipIns">#REF!</definedName>
    <definedName name="labelExpAdminSoftware">#REF!</definedName>
    <definedName name="labelExpAdminSoftwareBSS">#REF!</definedName>
    <definedName name="labelExpAdminTel">#REF!</definedName>
    <definedName name="labelExpAdminTravel">#REF!</definedName>
    <definedName name="labelExpAdminUtil">#REF!</definedName>
    <definedName name="labelExpAdminWeb">#REF!</definedName>
    <definedName name="labelExpExhibAccom">#REF!</definedName>
    <definedName name="labelExpExhibCommission">#REF!</definedName>
    <definedName name="labelExpExhibLocalBodyTaxes">#REF!</definedName>
    <definedName name="labelExpExhibMisc">#REF!</definedName>
    <definedName name="labelExpExhibPackaging">#REF!</definedName>
    <definedName name="labelExpExhibPay">#REF!</definedName>
    <definedName name="labelExpExhibShipping">#REF!</definedName>
    <definedName name="labelExpExhibStaff">#REF!</definedName>
    <definedName name="labelExpExhibTravel">#REF!</definedName>
    <definedName name="labelExpExhibTravelLocal">#REF!</definedName>
    <definedName name="labelExpExhibVenue">#REF!</definedName>
    <definedName name="labelExpSalesAdvExhib">#REF!</definedName>
    <definedName name="labelExpSalesAdvStore">#REF!</definedName>
    <definedName name="labelExpSalesBusDev">#REF!</definedName>
    <definedName name="labelExpSalesOnline">#REF!</definedName>
    <definedName name="labelExpSalesPRExhibition">#REF!</definedName>
    <definedName name="labelExpSalesPrint">#REF!</definedName>
    <definedName name="labelExpSalesPRLocal">#REF!</definedName>
    <definedName name="labelExpSalesPRNational">#REF!</definedName>
    <definedName name="labelExpSalesPromo">#REF!</definedName>
    <definedName name="labelExpTravelDomSubsist">#REF!</definedName>
    <definedName name="labelExpTravelDomTravel">#REF!</definedName>
    <definedName name="labelExpTravelIntSubsist">#REF!</definedName>
    <definedName name="labelExpTravelIntTravel">#REF!</definedName>
    <definedName name="Last_Row">#N/A</definedName>
    <definedName name="Loan_Amount">#REF!</definedName>
    <definedName name="Loan_Start">#REF!</definedName>
    <definedName name="Loan_Years">#REF!</definedName>
    <definedName name="Lokhouse">#REF!</definedName>
    <definedName name="MailSystem">"Mail System"</definedName>
    <definedName name="MailSystem_Grade">"C"</definedName>
    <definedName name="MGRREM">#REF!</definedName>
    <definedName name="MHM">#REF!</definedName>
    <definedName name="NLcol" localSheetId="1">#REF!</definedName>
    <definedName name="NLcol" localSheetId="0">#REF!</definedName>
    <definedName name="NLcol">#REF!</definedName>
    <definedName name="NLdb">#REF!</definedName>
    <definedName name="Num_Pmt_Per_Year">#REF!</definedName>
    <definedName name="Number_of_Payments">MATCH(0.01,End_Bal,-1)+1</definedName>
    <definedName name="NXTYEAR">#REF!</definedName>
    <definedName name="OB">#REF!</definedName>
    <definedName name="OB_PUR">#REF!</definedName>
    <definedName name="OV">#REF!</definedName>
    <definedName name="P17_23">NA()</definedName>
    <definedName name="P17_L221">NA()</definedName>
    <definedName name="P17_L222">NA()</definedName>
    <definedName name="Page_5">#REF!</definedName>
    <definedName name="PAGE1">#REF!</definedName>
    <definedName name="PAGE10">#REF!</definedName>
    <definedName name="PAGE11">#REF!</definedName>
    <definedName name="PAGE13">#REF!</definedName>
    <definedName name="PAGE14">#REF!</definedName>
    <definedName name="PAGE15">#REF!</definedName>
    <definedName name="PAGE16">#REF!:#REF!</definedName>
    <definedName name="PAGE18">#REF!</definedName>
    <definedName name="PAGE19">#REF!</definedName>
    <definedName name="PAGE2">#REF!</definedName>
    <definedName name="PAGE21">#REF!</definedName>
    <definedName name="PAGE22">#REF!</definedName>
    <definedName name="PAGE3">#REF!</definedName>
    <definedName name="PAGE5">#REF!</definedName>
    <definedName name="PAGE6">#REF!</definedName>
    <definedName name="PAGE8">#REF!</definedName>
    <definedName name="PAGE9">#REF!</definedName>
    <definedName name="PAGEJ">#REF!</definedName>
    <definedName name="Pay_Date">#REF!</definedName>
    <definedName name="Pay_Num">#REF!</definedName>
    <definedName name="Payment_Date">DATE(YEAR(Loan_Start),MONTH(Loan_Start)+Payment_Number,DAY(Loan_Start))</definedName>
    <definedName name="PC">#REF!</definedName>
    <definedName name="PCHDT">1.48/100</definedName>
    <definedName name="pdt">0.075</definedName>
    <definedName name="PM">0.4</definedName>
    <definedName name="pnl">#REF!</definedName>
    <definedName name="PREMEXP">#REF!</definedName>
    <definedName name="PrevQtrEnd">#REF!</definedName>
    <definedName name="PriceRange" hidden="1">OFFSET(#REF!,5,0,COUNTA(#REF!)-COUNTA(#REF!),1)</definedName>
    <definedName name="PriceRangeMain" hidden="1">#REF!</definedName>
    <definedName name="Princ">#REF!</definedName>
    <definedName name="Print">#REF!</definedName>
    <definedName name="_xlnm.Print_Area" localSheetId="1">'MPL BS'!$A$1:$L$48</definedName>
    <definedName name="_xlnm.Print_Area" localSheetId="0">'MPL DCF with'!$A$1:$H$61</definedName>
    <definedName name="PRINT_AREA_MI">#REF!</definedName>
    <definedName name="Print_Area_Reset">OFFSET(Full_Print,0,0,Last_Row)</definedName>
    <definedName name="production">#REF!</definedName>
    <definedName name="PullLastMonthA520?" localSheetId="1">#REF!</definedName>
    <definedName name="PullLastMonthA520?" localSheetId="0">#REF!</definedName>
    <definedName name="PullLastMonthA520?">#REF!</definedName>
    <definedName name="Q002RefreshTime">#REF!</definedName>
    <definedName name="Q003RefreshTime">#REF!</definedName>
    <definedName name="Q004RefreshTime">#REF!</definedName>
    <definedName name="Q005RefreshTime">#REF!</definedName>
    <definedName name="Q006RefreshTime">#REF!</definedName>
    <definedName name="Q007RefreshTime">#REF!</definedName>
    <definedName name="Q008RefreshTime">#REF!</definedName>
    <definedName name="Q009RefreshTime">#REF!</definedName>
    <definedName name="Q010RefreshTime">#REF!</definedName>
    <definedName name="Q011RefreshTime">#REF!</definedName>
    <definedName name="Q012RefreshTime">#REF!</definedName>
    <definedName name="Q013RefreshTime">#REF!</definedName>
    <definedName name="Q014RefreshTime">#REF!</definedName>
    <definedName name="Q015RefreshTime">#REF!</definedName>
    <definedName name="Q016RefreshTime">#REF!</definedName>
    <definedName name="Q017RefreshTime">#REF!</definedName>
    <definedName name="Q018RefreshTime">#REF!</definedName>
    <definedName name="Q019RefreshTime">#REF!</definedName>
    <definedName name="Q020RefreshTime">#REF!</definedName>
    <definedName name="Q021RefreshTime">#REF!</definedName>
    <definedName name="Q022RefreshTime">#REF!</definedName>
    <definedName name="Q023RefreshTime">#REF!</definedName>
    <definedName name="Q024RefreshTime">#REF!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TRUE</definedName>
    <definedName name="qqfxlSheetsBoth" hidden="1">TRUE</definedName>
    <definedName name="ratecc">#REF!</definedName>
    <definedName name="rateusd">#REF!</definedName>
    <definedName name="rcop">#REF!</definedName>
    <definedName name="rcu">#REF!</definedName>
    <definedName name="Re">#REF!</definedName>
    <definedName name="reali">#REF!</definedName>
    <definedName name="RECOMMENDATION">" "</definedName>
    <definedName name="RegnCode">#REF!</definedName>
    <definedName name="Reliance">#REF!</definedName>
    <definedName name="Report_Title">"Trend eDoctor Virus Diagnostic Report for  Trend_Micro_HK_Limited"</definedName>
    <definedName name="RETRIEVEFROMDRAFT">#REF!</definedName>
    <definedName name="ROECC">#REF!</definedName>
    <definedName name="ROEUSD">#REF!</definedName>
    <definedName name="roll3_ln">42/44*70</definedName>
    <definedName name="Rolta">#REF!</definedName>
    <definedName name="Rtmt1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7_05">NA()</definedName>
    <definedName name="S17_07">NA()</definedName>
    <definedName name="S17_09">NA()</definedName>
    <definedName name="S17_104">NA()</definedName>
    <definedName name="S17_107">NA()</definedName>
    <definedName name="S17_108">NA()</definedName>
    <definedName name="S17_109">NA()</definedName>
    <definedName name="S17_11">NA()</definedName>
    <definedName name="S17_112">NA()</definedName>
    <definedName name="S17_113">NA()</definedName>
    <definedName name="S17_116">NA()</definedName>
    <definedName name="S17_120">NA()</definedName>
    <definedName name="S17_122">NA()</definedName>
    <definedName name="S17_125">NA()</definedName>
    <definedName name="S17_126">NA()</definedName>
    <definedName name="S17_127">NA()</definedName>
    <definedName name="S17_128">NA()</definedName>
    <definedName name="S17_13">NA()</definedName>
    <definedName name="S17_131">NA()</definedName>
    <definedName name="S17_133">NA()</definedName>
    <definedName name="S17_135">NA()</definedName>
    <definedName name="S17_137">NA()</definedName>
    <definedName name="S17_139">NA()</definedName>
    <definedName name="S17_149">NA()</definedName>
    <definedName name="S17_15">NA()</definedName>
    <definedName name="S17_150">NA()</definedName>
    <definedName name="S17_158">NA()</definedName>
    <definedName name="S17_160">NA()</definedName>
    <definedName name="S17_162">NA()</definedName>
    <definedName name="S17_164">NA()</definedName>
    <definedName name="S17_166">NA()</definedName>
    <definedName name="S17_167">NA()</definedName>
    <definedName name="S17_168">NA()</definedName>
    <definedName name="S17_17">NA()</definedName>
    <definedName name="S17_173">NA()</definedName>
    <definedName name="S17_178">NA()</definedName>
    <definedName name="S17_179">NA()</definedName>
    <definedName name="S17_184">NA()</definedName>
    <definedName name="S17_188">NA()</definedName>
    <definedName name="S17_189">NA()</definedName>
    <definedName name="S17_191">NA()</definedName>
    <definedName name="S17_194">NA()</definedName>
    <definedName name="S17_196">NA()</definedName>
    <definedName name="S17_20">NA()</definedName>
    <definedName name="S17_201">NA()</definedName>
    <definedName name="S17_202">NA()</definedName>
    <definedName name="S17_207">NA()</definedName>
    <definedName name="S17_211">NA()</definedName>
    <definedName name="S17_217">NA()</definedName>
    <definedName name="S17_218">NA()</definedName>
    <definedName name="S17_220">NA()</definedName>
    <definedName name="S17_225">NA()</definedName>
    <definedName name="S17_23">NA()</definedName>
    <definedName name="S17_230">NA()</definedName>
    <definedName name="S17_231">NA()</definedName>
    <definedName name="S17_236">NA()</definedName>
    <definedName name="S17_24">NA()</definedName>
    <definedName name="S17_240">NA()</definedName>
    <definedName name="S17_246">NA()</definedName>
    <definedName name="S17_247">NA()</definedName>
    <definedName name="S17_249">NA()</definedName>
    <definedName name="S17_254">NA()</definedName>
    <definedName name="S17_259">NA()</definedName>
    <definedName name="S17_260">NA()</definedName>
    <definedName name="S17_265">NA()</definedName>
    <definedName name="S17_269">NA()</definedName>
    <definedName name="S17_275">NA()</definedName>
    <definedName name="S17_276">NA()</definedName>
    <definedName name="S17_277">NA()</definedName>
    <definedName name="S17_278">NA()</definedName>
    <definedName name="S17_279">NA()</definedName>
    <definedName name="S17_280">NA()</definedName>
    <definedName name="S17_281">NA()</definedName>
    <definedName name="S17_282">NA()</definedName>
    <definedName name="S17_285">NA()</definedName>
    <definedName name="S17_286">NA()</definedName>
    <definedName name="S17_287">NA()</definedName>
    <definedName name="S17_290">NA()</definedName>
    <definedName name="S17_293">NA()</definedName>
    <definedName name="S17_294">NA()</definedName>
    <definedName name="S17_295">NA()</definedName>
    <definedName name="S17_296">NA()</definedName>
    <definedName name="S17_297">NA()</definedName>
    <definedName name="S17_298">NA()</definedName>
    <definedName name="S17_301">NA()</definedName>
    <definedName name="S17_302">NA()</definedName>
    <definedName name="S17_303">NA()</definedName>
    <definedName name="S17_306">NA()</definedName>
    <definedName name="S17_310">NA()</definedName>
    <definedName name="S17_311">NA()</definedName>
    <definedName name="S17_312">NA()</definedName>
    <definedName name="S17_313">NA()</definedName>
    <definedName name="S17_314">NA()</definedName>
    <definedName name="S17_317">NA()</definedName>
    <definedName name="S17_318">NA()</definedName>
    <definedName name="S17_319">NA()</definedName>
    <definedName name="S17_322">NA()</definedName>
    <definedName name="S17_326">NA()</definedName>
    <definedName name="S17_327">NA()</definedName>
    <definedName name="S17_328">NA()</definedName>
    <definedName name="S17_329">NA()</definedName>
    <definedName name="S17_330">NA()</definedName>
    <definedName name="S17_333">NA()</definedName>
    <definedName name="S17_334">NA()</definedName>
    <definedName name="S17_335">NA()</definedName>
    <definedName name="S17_338">NA()</definedName>
    <definedName name="S17_342">NA()</definedName>
    <definedName name="S17_343">NA()</definedName>
    <definedName name="S17_344">NA()</definedName>
    <definedName name="S17_345">NA()</definedName>
    <definedName name="S17_346">NA()</definedName>
    <definedName name="S17_349">NA()</definedName>
    <definedName name="S17_350">NA()</definedName>
    <definedName name="S17_351">NA()</definedName>
    <definedName name="S17_354">NA()</definedName>
    <definedName name="S17_358">NA()</definedName>
    <definedName name="S17_359">NA()</definedName>
    <definedName name="S17_360">NA()</definedName>
    <definedName name="S17_361">NA()</definedName>
    <definedName name="S17_363">NA()</definedName>
    <definedName name="S17_364">NA()</definedName>
    <definedName name="S17_365">NA()</definedName>
    <definedName name="S17_368">NA()</definedName>
    <definedName name="S17_371">NA()</definedName>
    <definedName name="S17_374">NA()</definedName>
    <definedName name="S17_377">NA()</definedName>
    <definedName name="S17_378">NA()</definedName>
    <definedName name="S17_382">NA()</definedName>
    <definedName name="S17_383">NA()</definedName>
    <definedName name="S17_384">NA()</definedName>
    <definedName name="S17_387">NA()</definedName>
    <definedName name="S17_388">NA()</definedName>
    <definedName name="S17_389">NA()</definedName>
    <definedName name="S17_392">NA()</definedName>
    <definedName name="S17_393">NA()</definedName>
    <definedName name="S17_396">NA()</definedName>
    <definedName name="S17_397">NA()</definedName>
    <definedName name="S17_398">NA()</definedName>
    <definedName name="S17_399">NA()</definedName>
    <definedName name="S17_400">NA()</definedName>
    <definedName name="S17_402">NA()</definedName>
    <definedName name="S17_403">NA()</definedName>
    <definedName name="S17_404">NA()</definedName>
    <definedName name="S17_407">NA()</definedName>
    <definedName name="S17_410">NA()</definedName>
    <definedName name="S17_413">NA()</definedName>
    <definedName name="S17_416">NA()</definedName>
    <definedName name="S17_417">NA()</definedName>
    <definedName name="S17_421">NA()</definedName>
    <definedName name="S17_422">NA()</definedName>
    <definedName name="S17_423">NA()</definedName>
    <definedName name="S17_426">NA()</definedName>
    <definedName name="S17_427">NA()</definedName>
    <definedName name="S17_428">NA()</definedName>
    <definedName name="S17_431">NA()</definedName>
    <definedName name="S17_435">NA()</definedName>
    <definedName name="S17_436">NA()</definedName>
    <definedName name="S17_437">NA()</definedName>
    <definedName name="S17_438">NA()</definedName>
    <definedName name="S17_439">NA()</definedName>
    <definedName name="S17_441">NA()</definedName>
    <definedName name="S17_442">NA()</definedName>
    <definedName name="S17_443">NA()</definedName>
    <definedName name="S17_446">NA()</definedName>
    <definedName name="S17_449">NA()</definedName>
    <definedName name="S17_452">NA()</definedName>
    <definedName name="S17_455">NA()</definedName>
    <definedName name="S17_456">NA()</definedName>
    <definedName name="S17_460">NA()</definedName>
    <definedName name="S17_461">NA()</definedName>
    <definedName name="S17_462">NA()</definedName>
    <definedName name="S17_465">NA()</definedName>
    <definedName name="S17_466">NA()</definedName>
    <definedName name="S17_467">NA()</definedName>
    <definedName name="S17_470">NA()</definedName>
    <definedName name="S17_474">NA()</definedName>
    <definedName name="S17_475">NA()</definedName>
    <definedName name="S17_476">NA()</definedName>
    <definedName name="S17_477">NA()</definedName>
    <definedName name="S17_478">NA()</definedName>
    <definedName name="S17_480">NA()</definedName>
    <definedName name="S17_481">NA()</definedName>
    <definedName name="S17_482">NA()</definedName>
    <definedName name="S17_485">NA()</definedName>
    <definedName name="S17_488">NA()</definedName>
    <definedName name="S17_491">NA()</definedName>
    <definedName name="S17_494">NA()</definedName>
    <definedName name="S17_495">NA()</definedName>
    <definedName name="S17_499">NA()</definedName>
    <definedName name="S17_50">NA()</definedName>
    <definedName name="S17_500">NA()</definedName>
    <definedName name="S17_501">NA()</definedName>
    <definedName name="S17_503">NA()</definedName>
    <definedName name="S17_504">NA()</definedName>
    <definedName name="S17_505">NA()</definedName>
    <definedName name="S17_506">NA()</definedName>
    <definedName name="S17_509">NA()</definedName>
    <definedName name="S17_513">NA()</definedName>
    <definedName name="S17_514">NA()</definedName>
    <definedName name="S17_515">NA()</definedName>
    <definedName name="S17_516">NA()</definedName>
    <definedName name="S17_517">NA()</definedName>
    <definedName name="S17_519">NA()</definedName>
    <definedName name="S17_520">NA()</definedName>
    <definedName name="S17_521">NA()</definedName>
    <definedName name="S17_524">NA()</definedName>
    <definedName name="S17_527">NA()</definedName>
    <definedName name="S17_530">NA()</definedName>
    <definedName name="S17_533">NA()</definedName>
    <definedName name="S17_534">NA()</definedName>
    <definedName name="S17_538">NA()</definedName>
    <definedName name="S17_539">NA()</definedName>
    <definedName name="S17_54">NA()</definedName>
    <definedName name="S17_540">NA()</definedName>
    <definedName name="S17_543">NA()</definedName>
    <definedName name="S17_544">NA()</definedName>
    <definedName name="S17_545">NA()</definedName>
    <definedName name="S17_548">NA()</definedName>
    <definedName name="S17_55">NA()</definedName>
    <definedName name="S17_552">NA()</definedName>
    <definedName name="S17_553">NA()</definedName>
    <definedName name="S17_554">NA()</definedName>
    <definedName name="S17_555">NA()</definedName>
    <definedName name="S17_556">NA()</definedName>
    <definedName name="S17_559">NA()</definedName>
    <definedName name="S17_560">NA()</definedName>
    <definedName name="S17_561">NA()</definedName>
    <definedName name="S17_562">NA()</definedName>
    <definedName name="S17_565">NA()</definedName>
    <definedName name="S17_566">NA()</definedName>
    <definedName name="S17_567">NA()</definedName>
    <definedName name="S17_568">NA()</definedName>
    <definedName name="S17_571">NA()</definedName>
    <definedName name="S17_572">NA()</definedName>
    <definedName name="S17_573">NA()</definedName>
    <definedName name="S17_574">NA()</definedName>
    <definedName name="S17_577">NA()</definedName>
    <definedName name="S17_578">NA()</definedName>
    <definedName name="S17_579">NA()</definedName>
    <definedName name="S17_580">NA()</definedName>
    <definedName name="S17_583">NA()</definedName>
    <definedName name="S17_584">NA()</definedName>
    <definedName name="S17_585">NA()</definedName>
    <definedName name="S17_590">NA()</definedName>
    <definedName name="S17_594">NA()</definedName>
    <definedName name="S17_598">NA()</definedName>
    <definedName name="S17_620">NA()</definedName>
    <definedName name="S17_621">NA()</definedName>
    <definedName name="S17_627">NA()</definedName>
    <definedName name="S17_628">NA()</definedName>
    <definedName name="S17_629">NA()</definedName>
    <definedName name="S17_630">NA()</definedName>
    <definedName name="S17_647">NA()</definedName>
    <definedName name="S17_648">NA()</definedName>
    <definedName name="S17_656">NA()</definedName>
    <definedName name="S17_657">NA()</definedName>
    <definedName name="S17_658">NA()</definedName>
    <definedName name="S17_659">NA()</definedName>
    <definedName name="S17_660">NA()</definedName>
    <definedName name="S17_661">NA()</definedName>
    <definedName name="S17_662">NA()</definedName>
    <definedName name="S17_663">NA()</definedName>
    <definedName name="S17_664">NA()</definedName>
    <definedName name="S17_665">NA()</definedName>
    <definedName name="S17_666">NA()</definedName>
    <definedName name="S17_667">NA()</definedName>
    <definedName name="S17_668">NA()</definedName>
    <definedName name="S17_669">NA()</definedName>
    <definedName name="S17_67">NA()</definedName>
    <definedName name="S17_670">NA()</definedName>
    <definedName name="S17_671">NA()</definedName>
    <definedName name="S17_672">NA()</definedName>
    <definedName name="S17_673">NA()</definedName>
    <definedName name="S17_674">NA()</definedName>
    <definedName name="S17_675">NA()</definedName>
    <definedName name="S17_676">NA()</definedName>
    <definedName name="S17_677">NA()</definedName>
    <definedName name="S17_678">NA()</definedName>
    <definedName name="S17_679">NA()</definedName>
    <definedName name="S17_680">NA()</definedName>
    <definedName name="S17_681">NA()</definedName>
    <definedName name="S17_682">NA()</definedName>
    <definedName name="S17_684">NA()</definedName>
    <definedName name="S17_685">NA()</definedName>
    <definedName name="S17_686">NA()</definedName>
    <definedName name="S17_687">NA()</definedName>
    <definedName name="S17_689">NA()</definedName>
    <definedName name="S17_690">NA()</definedName>
    <definedName name="S17_691">NA()</definedName>
    <definedName name="S17_692">NA()</definedName>
    <definedName name="S17_693">NA()</definedName>
    <definedName name="S17_694">NA()</definedName>
    <definedName name="S17_695">NA()</definedName>
    <definedName name="S17_696">NA()</definedName>
    <definedName name="S17_697">NA()</definedName>
    <definedName name="S17_698">NA()</definedName>
    <definedName name="S17_699">NA()</definedName>
    <definedName name="S17_70">NA()</definedName>
    <definedName name="S17_700">NA()</definedName>
    <definedName name="S17_701">NA()</definedName>
    <definedName name="S17_702">NA()</definedName>
    <definedName name="S17_703">NA()</definedName>
    <definedName name="S17_704">NA()</definedName>
    <definedName name="S17_705">NA()</definedName>
    <definedName name="S17_706">NA()</definedName>
    <definedName name="S17_707">NA()</definedName>
    <definedName name="S17_708">NA()</definedName>
    <definedName name="S17_709">NA()</definedName>
    <definedName name="S17_71">NA()</definedName>
    <definedName name="S17_710">NA()</definedName>
    <definedName name="S17_711">NA()</definedName>
    <definedName name="S17_712">NA()</definedName>
    <definedName name="S17_713">NA()</definedName>
    <definedName name="S17_714">NA()</definedName>
    <definedName name="S17_715">NA()</definedName>
    <definedName name="S17_716">NA()</definedName>
    <definedName name="S17_717">NA()</definedName>
    <definedName name="S17_718">NA()</definedName>
    <definedName name="S17_72">NA()</definedName>
    <definedName name="S17_73">NA()</definedName>
    <definedName name="S17_74">NA()</definedName>
    <definedName name="S17_75">NA()</definedName>
    <definedName name="S17_77">NA()</definedName>
    <definedName name="S17_78">NA()</definedName>
    <definedName name="S17_79">NA()</definedName>
    <definedName name="S17_80">NA()</definedName>
    <definedName name="S17_81">NA()</definedName>
    <definedName name="S17_82">NA()</definedName>
    <definedName name="S17_88">NA()</definedName>
    <definedName name="S17_91">NA()</definedName>
    <definedName name="S17_92">NA()</definedName>
    <definedName name="S17_b_677">NA()</definedName>
    <definedName name="S17_b_678">NA()</definedName>
    <definedName name="S17_b_679">NA()</definedName>
    <definedName name="S17_b_680">NA()</definedName>
    <definedName name="S17_b_681">NA()</definedName>
    <definedName name="S17_b_682">NA()</definedName>
    <definedName name="S17_b_684">NA()</definedName>
    <definedName name="S17_b_685">NA()</definedName>
    <definedName name="S17_b_686">NA()</definedName>
    <definedName name="S17_b_687">NA()</definedName>
    <definedName name="S17_b_689">NA()</definedName>
    <definedName name="S17_d_677">NA()</definedName>
    <definedName name="S17_d_678">NA()</definedName>
    <definedName name="S17_d_679">NA()</definedName>
    <definedName name="S17_d_680">NA()</definedName>
    <definedName name="S17_d_681">NA()</definedName>
    <definedName name="S17_d_682">NA()</definedName>
    <definedName name="S17_d_684">NA()</definedName>
    <definedName name="S17_d_685">NA()</definedName>
    <definedName name="S17_d_686">NA()</definedName>
    <definedName name="S17_d_687">NA()</definedName>
    <definedName name="S17_d_689">NA()</definedName>
    <definedName name="S17_G850">NA()</definedName>
    <definedName name="S17_I850">NA()</definedName>
    <definedName name="S17_L850">NA()</definedName>
    <definedName name="S17_P221">NA()</definedName>
    <definedName name="S17_P222">NA()</definedName>
    <definedName name="S17_P258">NA()</definedName>
    <definedName name="S17_P259">NA()</definedName>
    <definedName name="S17_P260">NA()</definedName>
    <definedName name="S17_P261">NA()</definedName>
    <definedName name="S17_P262">NA()</definedName>
    <definedName name="S17_P850">NA()</definedName>
    <definedName name="S17_S842">NA()</definedName>
    <definedName name="S17_S843">NA()</definedName>
    <definedName name="S17_S847">NA()</definedName>
    <definedName name="S17_S850">NA()</definedName>
    <definedName name="SAPBEXdnldView" hidden="1">"41SCKSYYOD3CIE0R2X2KUB6XZ"</definedName>
    <definedName name="SAPBEXhrIndnt" hidden="1">1</definedName>
    <definedName name="SAPBEXrevision" hidden="1">1</definedName>
    <definedName name="SAPBEXsysID" hidden="1">"BWP"</definedName>
    <definedName name="SAPBEXwbID" hidden="1">"414GM0A1FMWJUN1J3G9EHHZAF"</definedName>
    <definedName name="SC">#REF!</definedName>
    <definedName name="sch_ver">"#REF!"</definedName>
    <definedName name="Sch01_00">"#REF!"</definedName>
    <definedName name="Sch01_01">"#REF!"</definedName>
    <definedName name="Sch01_02">"#REF!"</definedName>
    <definedName name="Sch02A_01">"#REF!"</definedName>
    <definedName name="Sch02A_02">"#REF!"</definedName>
    <definedName name="Sch02A_03">"#REF!"</definedName>
    <definedName name="Sch02A_13">"#REF!"</definedName>
    <definedName name="Sch02A_14">"#REF!"</definedName>
    <definedName name="Sch02A_16">"#REF!"</definedName>
    <definedName name="Sch02A_17">"#REF!"</definedName>
    <definedName name="Sch02A_19">"#REF!"</definedName>
    <definedName name="Sch02A_20">"#REF!"</definedName>
    <definedName name="Sch02A_22">"#REF!"</definedName>
    <definedName name="Sch02A_23">"#REF!"</definedName>
    <definedName name="Sch02A_25">"#REF!"</definedName>
    <definedName name="Sch02A_26">"#REF!"</definedName>
    <definedName name="Sch02A_28">"#REF!"</definedName>
    <definedName name="Sch02A_29">"#REF!"</definedName>
    <definedName name="Sch02A_31">"#REF!"</definedName>
    <definedName name="Sch02A_32">"#REF!"</definedName>
    <definedName name="Sch02A_34">"#REF!"</definedName>
    <definedName name="Sch02A_35">"#REF!"</definedName>
    <definedName name="Sch02A_36">"#REF!"</definedName>
    <definedName name="Sch02A_37">"#REF!"</definedName>
    <definedName name="Sch02A_38">"#REF!"</definedName>
    <definedName name="Sch02A_41">"#REF!"</definedName>
    <definedName name="Sch02A_42">"#REF!"</definedName>
    <definedName name="Sch02B_13">"#REF!"</definedName>
    <definedName name="Sch02B_14">"#REF!"</definedName>
    <definedName name="Sch02B_15">"#REF!"</definedName>
    <definedName name="Sch03_01">"#REF!"</definedName>
    <definedName name="Sch03_04">"#REF!"</definedName>
    <definedName name="Sch03_06">"#REF!"</definedName>
    <definedName name="Sch03_07">"#REF!"</definedName>
    <definedName name="Sch03_09">"#REF!"</definedName>
    <definedName name="Sch03_10">"#REF!"</definedName>
    <definedName name="Sch03_11">"#REF!"</definedName>
    <definedName name="Sch03_12">"#REF!"</definedName>
    <definedName name="Sch03_13">"#REF!"</definedName>
    <definedName name="Sch03_14">"#REF!"</definedName>
    <definedName name="Sch03_15">"#REF!"</definedName>
    <definedName name="Sch03_16">"#REF!"</definedName>
    <definedName name="Sch03_17">"#REF!"</definedName>
    <definedName name="Sch03_19">"#REF!"</definedName>
    <definedName name="Sch03_20">"#REF!"</definedName>
    <definedName name="Sch03_21">"#REF!"</definedName>
    <definedName name="Sch03_22">"#REF!"</definedName>
    <definedName name="Sch03_23">"#REF!"</definedName>
    <definedName name="Sch03_24">"#REF!"</definedName>
    <definedName name="Sch03_25">"#REF!"</definedName>
    <definedName name="Sch03_26">"#REF!"</definedName>
    <definedName name="Sch03_27">"#REF!"</definedName>
    <definedName name="Sch03_28">"#REF!"</definedName>
    <definedName name="Sch03_29">"#REF!"</definedName>
    <definedName name="Sch03_30">"#REF!"</definedName>
    <definedName name="Sch03_31">"#REF!"</definedName>
    <definedName name="Sch03_32">"#REF!"</definedName>
    <definedName name="Sch03_33">"#REF!"</definedName>
    <definedName name="Sch03_34">"#REF!"</definedName>
    <definedName name="Sch03_35">"#REF!"</definedName>
    <definedName name="Sch03_36">"#REF!"</definedName>
    <definedName name="Sch03_37">"#REF!"</definedName>
    <definedName name="Sch03_38">"#REF!"</definedName>
    <definedName name="Sch03_39">"#REF!"</definedName>
    <definedName name="Sch03_40">"#REF!"</definedName>
    <definedName name="Sch03_41">"#REF!"</definedName>
    <definedName name="Sch03_42">"#REF!"</definedName>
    <definedName name="Sch03_43">"#REF!"</definedName>
    <definedName name="Sch03_44">"#REF!"</definedName>
    <definedName name="Sch03_45">"#REF!"</definedName>
    <definedName name="Sch03_46">"#REF!"</definedName>
    <definedName name="Sch03_47">"#REF!"</definedName>
    <definedName name="Sch03_48">"#REF!"</definedName>
    <definedName name="Sch03_49">"#REF!"</definedName>
    <definedName name="Sch03_50">"#REF!"</definedName>
    <definedName name="Sch03_51">"#REF!"</definedName>
    <definedName name="Sch03_52">"#REF!"</definedName>
    <definedName name="Sch03_55">"#REF!"</definedName>
    <definedName name="Sch03_56">"#REF!"</definedName>
    <definedName name="Sch03_57">"#REF!"</definedName>
    <definedName name="Sch03_58">"#REF!"</definedName>
    <definedName name="Sch03_59">"#REF!"</definedName>
    <definedName name="Sch03_60">"#REF!"</definedName>
    <definedName name="Sch03_61">"#REF!"</definedName>
    <definedName name="Sch03_62">"#REF!"</definedName>
    <definedName name="Sch03_63">"#REF!"</definedName>
    <definedName name="Sch03_64">"#REF!"</definedName>
    <definedName name="Sch03_65">"#REF!"</definedName>
    <definedName name="Sch03_66">"#REF!"</definedName>
    <definedName name="Sch03_67">"#REF!"</definedName>
    <definedName name="Sch03_68">"#REF!"</definedName>
    <definedName name="Sch03_69">"#REF!"</definedName>
    <definedName name="Sch03_70">"#REF!"</definedName>
    <definedName name="Sch04_01">"#REF!"</definedName>
    <definedName name="Sch04_02">"#REF!"</definedName>
    <definedName name="Sch04_04">"#REF!"</definedName>
    <definedName name="Sch04_05">"#REF!"</definedName>
    <definedName name="Sch04_06">"#REF!"</definedName>
    <definedName name="Sch04_07">"#REF!"</definedName>
    <definedName name="Sch04_08">"#REF!"</definedName>
    <definedName name="Sch04_09">"#REF!"</definedName>
    <definedName name="Sch04_10">"#REF!"</definedName>
    <definedName name="Sch04_14">"#REF!"</definedName>
    <definedName name="Sch04_15">"#REF!"</definedName>
    <definedName name="Sch04_16">"#REF!"</definedName>
    <definedName name="Sch04_17">"#REF!"</definedName>
    <definedName name="Sch04_18">"#REF!"</definedName>
    <definedName name="Sch04_19">"#REF!"</definedName>
    <definedName name="Sch04_20">"#REF!"</definedName>
    <definedName name="Sch04_21">"#REF!"</definedName>
    <definedName name="Sch04_22">"#REF!"</definedName>
    <definedName name="Sch04_23">"#REF!"</definedName>
    <definedName name="Sch04_24">"#REF!"</definedName>
    <definedName name="Sch05_01">"#REF!"</definedName>
    <definedName name="Sch05_02">"#REF!"</definedName>
    <definedName name="Sch05_03">"#REF!"</definedName>
    <definedName name="Sch05_04">"#REF!"</definedName>
    <definedName name="Sch05_05">"#REF!"</definedName>
    <definedName name="Sch05_06">"#REF!"</definedName>
    <definedName name="Sch05_07">"#REF!"</definedName>
    <definedName name="Sch05_08">"#REF!"</definedName>
    <definedName name="Sch05_09">"#REF!"</definedName>
    <definedName name="Sch05_101">"#REF!"</definedName>
    <definedName name="Sch05_102">"#REF!"</definedName>
    <definedName name="Sch05_103">"#REF!"</definedName>
    <definedName name="Sch05_104">"#REF!"</definedName>
    <definedName name="Sch05_105">"#REF!"</definedName>
    <definedName name="Sch05_106">"#REF!"</definedName>
    <definedName name="Sch05_107">"#REF!"</definedName>
    <definedName name="Sch05_108">"#REF!"</definedName>
    <definedName name="Sch05_109">"#REF!"</definedName>
    <definedName name="Sch05_11">"#REF!"</definedName>
    <definedName name="Sch05_110">"#REF!"</definedName>
    <definedName name="Sch05_111">"#REF!"</definedName>
    <definedName name="Sch05_112">"#REF!"</definedName>
    <definedName name="Sch05_114">"#REF!"</definedName>
    <definedName name="Sch05_115">"#REF!"</definedName>
    <definedName name="Sch05_116">"#REF!"</definedName>
    <definedName name="Sch05_117">"#REF!"</definedName>
    <definedName name="Sch05_118">"#REF!"</definedName>
    <definedName name="Sch05_119">"#REF!"</definedName>
    <definedName name="Sch05_12">"#REF!"</definedName>
    <definedName name="Sch05_120">"#REF!"</definedName>
    <definedName name="Sch05_121">"#REF!"</definedName>
    <definedName name="Sch05_122">"#REF!"</definedName>
    <definedName name="Sch05_123">"#REF!"</definedName>
    <definedName name="Sch05_124">"#REF!"</definedName>
    <definedName name="Sch05_125">"#REF!"</definedName>
    <definedName name="Sch05_126">"#REF!"</definedName>
    <definedName name="Sch05_127">"#REF!"</definedName>
    <definedName name="Sch05_128">"#REF!"</definedName>
    <definedName name="Sch05_129">"#REF!"</definedName>
    <definedName name="Sch05_13">"#REF!"</definedName>
    <definedName name="Sch05_130">"#REF!"</definedName>
    <definedName name="Sch05_131">"#REF!"</definedName>
    <definedName name="Sch05_132">"#REF!"</definedName>
    <definedName name="Sch05_133">"#REF!"</definedName>
    <definedName name="Sch05_134">"#REF!"</definedName>
    <definedName name="Sch05_135">"#REF!"</definedName>
    <definedName name="Sch05_136">"#REF!"</definedName>
    <definedName name="Sch05_137">"#REF!"</definedName>
    <definedName name="Sch05_138">"#REF!"</definedName>
    <definedName name="Sch05_139">"#REF!"</definedName>
    <definedName name="Sch05_14">"#REF!"</definedName>
    <definedName name="Sch05_140">"#REF!"</definedName>
    <definedName name="Sch05_142">"#REF!"</definedName>
    <definedName name="Sch05_143">"#REF!"</definedName>
    <definedName name="Sch05_144">"#REF!"</definedName>
    <definedName name="Sch05_15">"#REF!"</definedName>
    <definedName name="Sch05_16">"#REF!"</definedName>
    <definedName name="Sch05_17">"#REF!"</definedName>
    <definedName name="Sch05_18">"#REF!"</definedName>
    <definedName name="Sch05_19">"#REF!"</definedName>
    <definedName name="Sch05_21">"#REF!"</definedName>
    <definedName name="Sch05_23">"#REF!"</definedName>
    <definedName name="Sch05_24">"#REF!"</definedName>
    <definedName name="Sch05_25">"#REF!"</definedName>
    <definedName name="Sch05_26">"#REF!"</definedName>
    <definedName name="Sch05_27">"#REF!"</definedName>
    <definedName name="Sch05_28">"#REF!"</definedName>
    <definedName name="Sch05_29">"#REF!"</definedName>
    <definedName name="Sch05_30">"#REF!"</definedName>
    <definedName name="Sch05_31">"#REF!"</definedName>
    <definedName name="Sch05_33">"#REF!"</definedName>
    <definedName name="Sch05_35">"#REF!"</definedName>
    <definedName name="Sch05_46">"#REF!"</definedName>
    <definedName name="Sch05_47">"#REF!"</definedName>
    <definedName name="Sch05_48">"#REF!"</definedName>
    <definedName name="Sch05_49">"#REF!"</definedName>
    <definedName name="Sch05_50">"#REF!"</definedName>
    <definedName name="Sch05_51">"#REF!"</definedName>
    <definedName name="Sch05_52">"#REF!"</definedName>
    <definedName name="Sch05_53">"#REF!"</definedName>
    <definedName name="Sch05_54">"#REF!"</definedName>
    <definedName name="Sch05_56">"#REF!"</definedName>
    <definedName name="Sch05_57">"#REF!"</definedName>
    <definedName name="Sch05_58">"#REF!"</definedName>
    <definedName name="Sch05_59">"#REF!"</definedName>
    <definedName name="Sch05_60">"#REF!"</definedName>
    <definedName name="Sch05_61">"#REF!"</definedName>
    <definedName name="Sch05_62">"#REF!"</definedName>
    <definedName name="Sch05_63">"#REF!"</definedName>
    <definedName name="Sch05_64">"#REF!"</definedName>
    <definedName name="Sch05_66">"#REF!"</definedName>
    <definedName name="Sch05_68">"#REF!"</definedName>
    <definedName name="Sch05_69">"#REF!"</definedName>
    <definedName name="Sch05_70">"#REF!"</definedName>
    <definedName name="Sch05_71">"#REF!"</definedName>
    <definedName name="Sch05_72">"#REF!"</definedName>
    <definedName name="Sch05_73">"#REF!"</definedName>
    <definedName name="Sch05_74">"#REF!"</definedName>
    <definedName name="Sch05_75">"#REF!"</definedName>
    <definedName name="Sch05_76">"#REF!"</definedName>
    <definedName name="Sch05_77">"#REF!"</definedName>
    <definedName name="Sch05_79">"#REF!"</definedName>
    <definedName name="Sch07_01">"#REF!"</definedName>
    <definedName name="Sch07_04">"#REF!"</definedName>
    <definedName name="Sch07_05">"#REF!"</definedName>
    <definedName name="Sch07_06">"#REF!"</definedName>
    <definedName name="Sch07_07">"#REF!"</definedName>
    <definedName name="Sch07_08">"#REF!"</definedName>
    <definedName name="Sch07_10">"#REF!"</definedName>
    <definedName name="Sch07_11">"#REF!"</definedName>
    <definedName name="Sch07_12">"#REF!"</definedName>
    <definedName name="Sch07_13">"#REF!"</definedName>
    <definedName name="Sch07_14">"#REF!"</definedName>
    <definedName name="Sch07_15">"#REF!"</definedName>
    <definedName name="Sch07_16">"#REF!"</definedName>
    <definedName name="Sch07_17">"#REF!"</definedName>
    <definedName name="Sch08.1_01">"#REF!"</definedName>
    <definedName name="Sch08.1_02">"#REF!"</definedName>
    <definedName name="Sch08.1_03">"#REF!"</definedName>
    <definedName name="Sch08.1_04">"#REF!"</definedName>
    <definedName name="Sch08.1_06">"#REF!"</definedName>
    <definedName name="Sch08.1_07">"#REF!"</definedName>
    <definedName name="Sch08.1_10">"#REF!"</definedName>
    <definedName name="Sch08.1_11">"#REF!"</definedName>
    <definedName name="Sch08_03">"#REF!"</definedName>
    <definedName name="Sch08_11">"#REF!"</definedName>
    <definedName name="Sch09_01">"#REF!"</definedName>
    <definedName name="Sch09_02">"#REF!"</definedName>
    <definedName name="Sch09_03">"#REF!"</definedName>
    <definedName name="Sch09_04">"#REF!"</definedName>
    <definedName name="Sch09_05">"#REF!"</definedName>
    <definedName name="Sch09_07">"#REF!"</definedName>
    <definedName name="Sch09_08">"#REF!"</definedName>
    <definedName name="Sch09_09">"#REF!"</definedName>
    <definedName name="Sch09_10">"#REF!"</definedName>
    <definedName name="Sch09_11">"#REF!"</definedName>
    <definedName name="Sch09_12">"#REF!"</definedName>
    <definedName name="Sch09_13">"#REF!"</definedName>
    <definedName name="Sch09_14">"#REF!"</definedName>
    <definedName name="Sch1_01">"#REF!"</definedName>
    <definedName name="Sch1_02">"#REF!"</definedName>
    <definedName name="Sch1_03">"#REF!"</definedName>
    <definedName name="Sch1_05">"#REF!"</definedName>
    <definedName name="Sch1_10">"#REF!"</definedName>
    <definedName name="Sch1_24">"#REF!"</definedName>
    <definedName name="Sch10.1_01">"#REF!"</definedName>
    <definedName name="Sch10.1_02">"#REF!"</definedName>
    <definedName name="Sch10.1_03">"#REF!"</definedName>
    <definedName name="Sch10.1_04">"#REF!"</definedName>
    <definedName name="Sch10.1_05">"#REF!"</definedName>
    <definedName name="Sch10.1_07">"#REF!"</definedName>
    <definedName name="Sch10.1_08">"#REF!"</definedName>
    <definedName name="Sch10.1_09">"#REF!"</definedName>
    <definedName name="Sch10.1_10">"#REF!"</definedName>
    <definedName name="Sch10.1_12">"#REF!"</definedName>
    <definedName name="Sch10.1_13">"#REF!"</definedName>
    <definedName name="Sch10.1_14">"#REF!"</definedName>
    <definedName name="Sch10.1_15">"#REF!"</definedName>
    <definedName name="Sch10_06">"#REF!"</definedName>
    <definedName name="Sch11.1_01">"#REF!"</definedName>
    <definedName name="Sch11.1_02">"#REF!"</definedName>
    <definedName name="Sch11.1_04">"#REF!"</definedName>
    <definedName name="Sch11.1_05">"#REF!"</definedName>
    <definedName name="Sch11.1_06">"#REF!"</definedName>
    <definedName name="Sch11.1_08">"#REF!"</definedName>
    <definedName name="Sch11.1_10">"#REF!"</definedName>
    <definedName name="Sch11.1_11">"#REF!"</definedName>
    <definedName name="Sch11.1_12">"#REF!"</definedName>
    <definedName name="Sch11.1_13">"#REF!"</definedName>
    <definedName name="Sch11.1_14">"#REF!"</definedName>
    <definedName name="Sch11.1_15">"#REF!"</definedName>
    <definedName name="Sch11.1_16">"#REF!"</definedName>
    <definedName name="Sch11.1_21">"#REF!"</definedName>
    <definedName name="Sch11.1_31">"#REF!"</definedName>
    <definedName name="Sch11.1_32">"#REF!"</definedName>
    <definedName name="Sch11.1_33">"#REF!"</definedName>
    <definedName name="Sch11_22">"#REF!"</definedName>
    <definedName name="Sch12.1_01">"#REF!"</definedName>
    <definedName name="Sch12.1_02">"#REF!"</definedName>
    <definedName name="Sch12.1_03">"#REF!"</definedName>
    <definedName name="Sch12.1_05">"#REF!"</definedName>
    <definedName name="Sch12.1_08">"#REF!"</definedName>
    <definedName name="Sch12.1_09">"#REF!"</definedName>
    <definedName name="Sch12.1_11">"#REF!"</definedName>
    <definedName name="Sch12.1_13">"#REF!"</definedName>
    <definedName name="Sch12.1_14">"#REF!"</definedName>
    <definedName name="Sch12.1_15">"#REF!"</definedName>
    <definedName name="Sch12.1_16">"#REF!"</definedName>
    <definedName name="Sch12.1_21">"#REF!"</definedName>
    <definedName name="Sch12.1_23">"#REF!"</definedName>
    <definedName name="Sch12.1_25">"#REF!"</definedName>
    <definedName name="Sch12.1_29">"#REF!"</definedName>
    <definedName name="Sch12.1_30">"#REF!"</definedName>
    <definedName name="Sch12.1_35">"#REF!"</definedName>
    <definedName name="Sch12.1_36">"#REF!"</definedName>
    <definedName name="Sch12.1_37">"#REF!"</definedName>
    <definedName name="Sch12.1_38">"#REF!"</definedName>
    <definedName name="Sch12_04">"#REF!"</definedName>
    <definedName name="Sch12_15">"#REF!"</definedName>
    <definedName name="Sch12_16">"#REF!"</definedName>
    <definedName name="Sch12_17">"#REF!"</definedName>
    <definedName name="Sch12_18">"#REF!"</definedName>
    <definedName name="Sch12_19">"#REF!"</definedName>
    <definedName name="Sch12_20">"#REF!"</definedName>
    <definedName name="Sch12_21">"#REF!"</definedName>
    <definedName name="Sch12_24">"#REF!"</definedName>
    <definedName name="Sch12_25">"#REF!"</definedName>
    <definedName name="Sch12_36">"#REF!"</definedName>
    <definedName name="Sch12_37">"#REF!"</definedName>
    <definedName name="Sch13_01">"#REF!"</definedName>
    <definedName name="Sch13_02">"#REF!"</definedName>
    <definedName name="Sch13_03">"#REF!"</definedName>
    <definedName name="Sch13_04">"#REF!"</definedName>
    <definedName name="Sch13_05">"#REF!"</definedName>
    <definedName name="Sch13_07">"#REF!"</definedName>
    <definedName name="Sch13_08">"#REF!"</definedName>
    <definedName name="Sch13_09">"#REF!"</definedName>
    <definedName name="Sch13_10">"#REF!"</definedName>
    <definedName name="Sch13_11">"#REF!"</definedName>
    <definedName name="Sch13_12">"#REF!"</definedName>
    <definedName name="Sch13_13">"#REF!"</definedName>
    <definedName name="Sch13_14">"#REF!"</definedName>
    <definedName name="Sch13_15">"#REF!"</definedName>
    <definedName name="Sch13_16">"#REF!"</definedName>
    <definedName name="Sch13_18">"#REF!"</definedName>
    <definedName name="Sch13_19">"#REF!"</definedName>
    <definedName name="Sch13_21">"#REF!"</definedName>
    <definedName name="Sch13_22">"#REF!"</definedName>
    <definedName name="Sch13_23">"#REF!"</definedName>
    <definedName name="Sch13_24">"#REF!"</definedName>
    <definedName name="Sch13_25">"#REF!"</definedName>
    <definedName name="Sch13_26">"#REF!"</definedName>
    <definedName name="Sch13_27">"#REF!"</definedName>
    <definedName name="Sch13_28">"#REF!"</definedName>
    <definedName name="Sch13_29">"#REF!"</definedName>
    <definedName name="Sch13_30">"#REF!"</definedName>
    <definedName name="Sch13_31">"#REF!"</definedName>
    <definedName name="Sch13_32">"#REF!"</definedName>
    <definedName name="Sch13_33">"#REF!"</definedName>
    <definedName name="Sch13_34">"#REF!"</definedName>
    <definedName name="Sch13_35">"#REF!"</definedName>
    <definedName name="Sch13_36">"#REF!"</definedName>
    <definedName name="Sch13_37">"#REF!"</definedName>
    <definedName name="Sch13_38">"#REF!"</definedName>
    <definedName name="Sch13_40">"#REF!"</definedName>
    <definedName name="Sch13_41">"#REF!"</definedName>
    <definedName name="Sch13_42">"#REF!"</definedName>
    <definedName name="Sch13_43">"#REF!"</definedName>
    <definedName name="Sch13_44">"#REF!"</definedName>
    <definedName name="Sch13_45">"#REF!"</definedName>
    <definedName name="Sch13_46">"#REF!"</definedName>
    <definedName name="Sch13_47">"#REF!"</definedName>
    <definedName name="Sch13_48">"#REF!"</definedName>
    <definedName name="Sch13_49">"#REF!"</definedName>
    <definedName name="Sch13_50">"#REF!"</definedName>
    <definedName name="Sch13_51">"#REF!"</definedName>
    <definedName name="Sch13_52">"#REF!"</definedName>
    <definedName name="Sch13_53">"#REF!"</definedName>
    <definedName name="Sch14_01">"#REF!"</definedName>
    <definedName name="Sch14_02">"#REF!"</definedName>
    <definedName name="Sch14_03">"#REF!"</definedName>
    <definedName name="Sch14_06">"#REF!"</definedName>
    <definedName name="Sch14_07">"#REF!"</definedName>
    <definedName name="Sch14_08">"#REF!"</definedName>
    <definedName name="Sch14_11">"#REF!"</definedName>
    <definedName name="Sch14_12">"#REF!"</definedName>
    <definedName name="Sch14_13">"#REF!"</definedName>
    <definedName name="Sch14_15">"#REF!"</definedName>
    <definedName name="Sch14_16">"#REF!"</definedName>
    <definedName name="Sch14_17">"#REF!"</definedName>
    <definedName name="Sch14_20">"#REF!"</definedName>
    <definedName name="Sch14_21">"#REF!"</definedName>
    <definedName name="Sch14_23">"#REF!"</definedName>
    <definedName name="Sch14_24">"#REF!"</definedName>
    <definedName name="Sch14_25">"#REF!"</definedName>
    <definedName name="Sch14_26">"#REF!"</definedName>
    <definedName name="Sch14_27">"#REF!"</definedName>
    <definedName name="Sch14_28">"#REF!"</definedName>
    <definedName name="Sch14_29">"#REF!"</definedName>
    <definedName name="Sch14_30">"#REF!"</definedName>
    <definedName name="Sch14_31">"#REF!"</definedName>
    <definedName name="Sch14_32">"#REF!"</definedName>
    <definedName name="Sch14_33">"#REF!"</definedName>
    <definedName name="Sch14_34">"#REF!"</definedName>
    <definedName name="Sch14_35">"#REF!"</definedName>
    <definedName name="Sch14_36">"#REF!"</definedName>
    <definedName name="Sch14_37">"#REF!"</definedName>
    <definedName name="Sch14_38">"#REF!"</definedName>
    <definedName name="Sch14_39">"#REF!"</definedName>
    <definedName name="Sch14_40">"#REF!"</definedName>
    <definedName name="Sch14_41">"#REF!"</definedName>
    <definedName name="Sch14_45">"#REF!"</definedName>
    <definedName name="Sch14_50">"#REF!"</definedName>
    <definedName name="Sch14_51">"#REF!"</definedName>
    <definedName name="Sch15_01">"#REF!"</definedName>
    <definedName name="Sch15_02">"#REF!"</definedName>
    <definedName name="Sch15_03">"#REF!"</definedName>
    <definedName name="Sch15_04">"#REF!"</definedName>
    <definedName name="Sch15_05">"#REF!"</definedName>
    <definedName name="Sch15_06">"#REF!"</definedName>
    <definedName name="Sch15_07">"#REF!"</definedName>
    <definedName name="Sch15_08">"#REF!"</definedName>
    <definedName name="Sch15_09">"#REF!"</definedName>
    <definedName name="Sch15_10">"#REF!"</definedName>
    <definedName name="Sch15_100">"#REF!"</definedName>
    <definedName name="Sch15_101">"#REF!"</definedName>
    <definedName name="Sch15_102">"#REF!"</definedName>
    <definedName name="Sch15_103">"#REF!"</definedName>
    <definedName name="Sch15_104">"#REF!"</definedName>
    <definedName name="Sch15_105">"#REF!"</definedName>
    <definedName name="Sch15_106">"#REF!"</definedName>
    <definedName name="Sch15_107">"#REF!"</definedName>
    <definedName name="Sch15_108">"#REF!"</definedName>
    <definedName name="Sch15_11">"#REF!"</definedName>
    <definedName name="Sch15_111">"#REF!"</definedName>
    <definedName name="Sch15_112">"#REF!"</definedName>
    <definedName name="Sch15_113">"#REF!"</definedName>
    <definedName name="Sch15_114">"#REF!"</definedName>
    <definedName name="Sch15_115">"#REF!"</definedName>
    <definedName name="Sch15_116">"#REF!"</definedName>
    <definedName name="Sch15_117">"#REF!"</definedName>
    <definedName name="Sch15_118">"#REF!"</definedName>
    <definedName name="Sch15_119">"#REF!"</definedName>
    <definedName name="Sch15_12">"#REF!"</definedName>
    <definedName name="Sch15_120">"#REF!"</definedName>
    <definedName name="Sch15_121">"#REF!"</definedName>
    <definedName name="Sch15_122">"#REF!"</definedName>
    <definedName name="Sch15_123">"#REF!"</definedName>
    <definedName name="Sch15_124">"#REF!"</definedName>
    <definedName name="Sch15_125">"#REF!"</definedName>
    <definedName name="Sch15_126">"#REF!"</definedName>
    <definedName name="Sch15_127">"#REF!"</definedName>
    <definedName name="Sch15_128">"#REF!"</definedName>
    <definedName name="Sch15_129">"#REF!"</definedName>
    <definedName name="Sch15_13">"#REF!"</definedName>
    <definedName name="Sch15_130">"#REF!"</definedName>
    <definedName name="Sch15_131">"#REF!"</definedName>
    <definedName name="Sch15_132">"#REF!"</definedName>
    <definedName name="Sch15_133">"#REF!"</definedName>
    <definedName name="Sch15_134">"#REF!"</definedName>
    <definedName name="Sch15_135">"#REF!"</definedName>
    <definedName name="Sch15_136">"#REF!"</definedName>
    <definedName name="Sch15_137">"#REF!"</definedName>
    <definedName name="Sch15_138">"#REF!"</definedName>
    <definedName name="Sch15_139">"#REF!"</definedName>
    <definedName name="Sch15_14">"#REF!"</definedName>
    <definedName name="Sch15_140">"#REF!"</definedName>
    <definedName name="Sch15_141">"#REF!"</definedName>
    <definedName name="Sch15_142">"#REF!"</definedName>
    <definedName name="Sch15_143">"#REF!"</definedName>
    <definedName name="Sch15_145">"#REF!"</definedName>
    <definedName name="Sch15_146">"#REF!"</definedName>
    <definedName name="Sch15_147">"#REF!"</definedName>
    <definedName name="Sch15_148">"#REF!"</definedName>
    <definedName name="Sch15_149">"#REF!"</definedName>
    <definedName name="Sch15_15">"#REF!"</definedName>
    <definedName name="Sch15_150">"#REF!"</definedName>
    <definedName name="Sch15_151">"#REF!"</definedName>
    <definedName name="Sch15_152">"#REF!"</definedName>
    <definedName name="Sch15_153">"#REF!"</definedName>
    <definedName name="Sch15_154">"#REF!"</definedName>
    <definedName name="Sch15_155">"#REF!"</definedName>
    <definedName name="Sch15_156">"#REF!"</definedName>
    <definedName name="Sch15_157">"#REF!"</definedName>
    <definedName name="Sch15_158">"#REF!"</definedName>
    <definedName name="Sch15_159">"#REF!"</definedName>
    <definedName name="Sch15_16">"#REF!"</definedName>
    <definedName name="Sch15_160">"#REF!"</definedName>
    <definedName name="Sch15_161">"#REF!"</definedName>
    <definedName name="Sch15_162">"#REF!"</definedName>
    <definedName name="Sch15_163">"#REF!"</definedName>
    <definedName name="Sch15_164">"#REF!"</definedName>
    <definedName name="Sch15_166">"#REF!"</definedName>
    <definedName name="Sch15_167">"#REF!"</definedName>
    <definedName name="Sch15_168">"#REF!"</definedName>
    <definedName name="Sch15_169">"#REF!"</definedName>
    <definedName name="Sch15_17">"#REF!"</definedName>
    <definedName name="Sch15_170">"#REF!"</definedName>
    <definedName name="Sch15_171">"#REF!"</definedName>
    <definedName name="Sch15_172">"#REF!"</definedName>
    <definedName name="Sch15_173">"#REF!"</definedName>
    <definedName name="Sch15_174">"#REF!"</definedName>
    <definedName name="Sch15_175">"#REF!"</definedName>
    <definedName name="Sch15_176">"#REF!"</definedName>
    <definedName name="Sch15_177">"#REF!"</definedName>
    <definedName name="Sch15_178">"#REF!"</definedName>
    <definedName name="Sch15_179">"#REF!"</definedName>
    <definedName name="Sch15_18">"#REF!"</definedName>
    <definedName name="Sch15_180">"#REF!"</definedName>
    <definedName name="Sch15_181">"#REF!"</definedName>
    <definedName name="Sch15_182">"#REF!"</definedName>
    <definedName name="Sch15_183">"#REF!"</definedName>
    <definedName name="Sch15_184">"#REF!"</definedName>
    <definedName name="Sch15_185">"#REF!"</definedName>
    <definedName name="Sch15_186">"#REF!"</definedName>
    <definedName name="Sch15_188">"#REF!"</definedName>
    <definedName name="Sch15_19">"#REF!"</definedName>
    <definedName name="Sch15_190">"#REF!"</definedName>
    <definedName name="Sch15_191">"#REF!"</definedName>
    <definedName name="Sch15_192">"#REF!"</definedName>
    <definedName name="Sch15_193">"#REF!"</definedName>
    <definedName name="Sch15_195">"#REF!"</definedName>
    <definedName name="Sch15_196">"#REF!"</definedName>
    <definedName name="Sch15_197">"#REF!"</definedName>
    <definedName name="Sch15_198">"#REF!"</definedName>
    <definedName name="Sch15_199">"#REF!"</definedName>
    <definedName name="Sch15_20">"#REF!"</definedName>
    <definedName name="Sch15_201">"#REF!"</definedName>
    <definedName name="Sch15_202">"#REF!"</definedName>
    <definedName name="Sch15_203">"#REF!"</definedName>
    <definedName name="Sch15_205">"#REF!"</definedName>
    <definedName name="Sch15_206">"#REF!"</definedName>
    <definedName name="Sch15_207">"#REF!"</definedName>
    <definedName name="Sch15_208">"#REF!"</definedName>
    <definedName name="Sch15_21">"#REF!"</definedName>
    <definedName name="Sch15_210">"#REF!"</definedName>
    <definedName name="Sch15_211">"#REF!"</definedName>
    <definedName name="Sch15_212">"#REF!"</definedName>
    <definedName name="Sch15_213">"#REF!"</definedName>
    <definedName name="Sch15_22">"#REF!"</definedName>
    <definedName name="Sch15_220">"#REF!"</definedName>
    <definedName name="Sch15_221">"#REF!"</definedName>
    <definedName name="Sch15_222">"#REF!"</definedName>
    <definedName name="Sch15_223">"#REF!"</definedName>
    <definedName name="Sch15_224">"#REF!"</definedName>
    <definedName name="Sch15_225">"#REF!"</definedName>
    <definedName name="Sch15_226">"#REF!"</definedName>
    <definedName name="Sch15_227">"#REF!"</definedName>
    <definedName name="Sch15_228">"#REF!"</definedName>
    <definedName name="Sch15_229">"#REF!"</definedName>
    <definedName name="Sch15_23">"#REF!"</definedName>
    <definedName name="Sch15_230">"#REF!"</definedName>
    <definedName name="Sch15_231">"#REF!"</definedName>
    <definedName name="Sch15_232">"#REF!"</definedName>
    <definedName name="Sch15_233">"#REF!"</definedName>
    <definedName name="Sch15_234">"#REF!"</definedName>
    <definedName name="Sch15_235">"#REF!"</definedName>
    <definedName name="Sch15_236">"#REF!"</definedName>
    <definedName name="Sch15_24">"#REF!"</definedName>
    <definedName name="Sch15_26">"#REF!"</definedName>
    <definedName name="Sch15_27">"#REF!"</definedName>
    <definedName name="Sch15_28">"#REF!"</definedName>
    <definedName name="Sch15_29">"#REF!"</definedName>
    <definedName name="Sch15_30">"#REF!"</definedName>
    <definedName name="Sch15_31">"#REF!"</definedName>
    <definedName name="Sch15_32">"#REF!"</definedName>
    <definedName name="Sch15_33">"#REF!"</definedName>
    <definedName name="Sch15_34">"#REF!"</definedName>
    <definedName name="Sch15_35">"#REF!"</definedName>
    <definedName name="Sch15_36">"#REF!"</definedName>
    <definedName name="Sch15_37">"#REF!"</definedName>
    <definedName name="Sch15_38">"#REF!"</definedName>
    <definedName name="Sch15_39">"#REF!"</definedName>
    <definedName name="Sch15_40">"#REF!"</definedName>
    <definedName name="Sch15_41">"#REF!"</definedName>
    <definedName name="Sch15_42">"#REF!"</definedName>
    <definedName name="Sch15_43">"#REF!"</definedName>
    <definedName name="Sch15_44">"#REF!"</definedName>
    <definedName name="Sch15_45">"#REF!"</definedName>
    <definedName name="Sch15_46">"#REF!"</definedName>
    <definedName name="Sch15_47">"#REF!"</definedName>
    <definedName name="Sch15_48">"#REF!"</definedName>
    <definedName name="Sch15_49">"#REF!"</definedName>
    <definedName name="Sch15_50">"#REF!"</definedName>
    <definedName name="Sch15_51">"#REF!"</definedName>
    <definedName name="Sch15_52">"#REF!"</definedName>
    <definedName name="Sch15_53">"#REF!"</definedName>
    <definedName name="Sch15_54">"#REF!"</definedName>
    <definedName name="Sch15_55">"#REF!"</definedName>
    <definedName name="Sch15_56">"#REF!"</definedName>
    <definedName name="Sch15_57">"#REF!"</definedName>
    <definedName name="Sch15_58">"#REF!"</definedName>
    <definedName name="Sch15_59">"#REF!"</definedName>
    <definedName name="Sch15_60">"#REF!"</definedName>
    <definedName name="Sch15_61">"#REF!"</definedName>
    <definedName name="Sch15_62">"#REF!"</definedName>
    <definedName name="Sch15_63">"#REF!"</definedName>
    <definedName name="Sch15_64">"#REF!"</definedName>
    <definedName name="Sch15_65">"#REF!"</definedName>
    <definedName name="Sch15_66">"#REF!"</definedName>
    <definedName name="Sch15_67">"#REF!"</definedName>
    <definedName name="Sch15_68">"#REF!"</definedName>
    <definedName name="Sch15_71">"#REF!"</definedName>
    <definedName name="Sch15_72">"#REF!"</definedName>
    <definedName name="Sch15_73">"#REF!"</definedName>
    <definedName name="Sch15_74">"#REF!"</definedName>
    <definedName name="Sch15_75">"#REF!"</definedName>
    <definedName name="Sch15_76">"#REF!"</definedName>
    <definedName name="Sch15_77">"#REF!"</definedName>
    <definedName name="Sch15_78">"#REF!"</definedName>
    <definedName name="Sch15_79">"#REF!"</definedName>
    <definedName name="Sch15_80">"#REF!"</definedName>
    <definedName name="Sch15_81">"#REF!"</definedName>
    <definedName name="Sch15_82">"#REF!"</definedName>
    <definedName name="Sch15_83">"#REF!"</definedName>
    <definedName name="Sch15_84">"#REF!"</definedName>
    <definedName name="Sch15_85">"#REF!"</definedName>
    <definedName name="Sch15_86">"#REF!"</definedName>
    <definedName name="Sch15_87">"#REF!"</definedName>
    <definedName name="Sch15_88">"#REF!"</definedName>
    <definedName name="Sch15_89">"#REF!"</definedName>
    <definedName name="Sch15_90">"#REF!"</definedName>
    <definedName name="Sch15_91">"#REF!"</definedName>
    <definedName name="Sch15_92">"#REF!"</definedName>
    <definedName name="Sch15_93">"#REF!"</definedName>
    <definedName name="Sch15_94">"#REF!"</definedName>
    <definedName name="Sch15_95">"#REF!"</definedName>
    <definedName name="Sch15_96">"#REF!"</definedName>
    <definedName name="Sch15_97">"#REF!"</definedName>
    <definedName name="Sch15_98">"#REF!"</definedName>
    <definedName name="Sch15_99">"#REF!"</definedName>
    <definedName name="Sch16_01">"#REF!"</definedName>
    <definedName name="Sch16_02">"#REF!"</definedName>
    <definedName name="Sch16_03">"#REF!"</definedName>
    <definedName name="Sch16_06">"#REF!"</definedName>
    <definedName name="Sch16_10">"#REF!"</definedName>
    <definedName name="Sch16_11">"#REF!"</definedName>
    <definedName name="Sch17w_01">"#REF!"</definedName>
    <definedName name="Sch17w_02">"#REF!"</definedName>
    <definedName name="Sch17w_03">"#REF!"</definedName>
    <definedName name="Sch17w_04">"#REF!"</definedName>
    <definedName name="Sch17w_05">"#REF!"</definedName>
    <definedName name="Sch17w_07">"#REF!"</definedName>
    <definedName name="Sch17w_08">"#REF!"</definedName>
    <definedName name="Sch17w_09">"#REF!"</definedName>
    <definedName name="Sch17w_10">"#REF!"</definedName>
    <definedName name="Sch17w_102">"#REF!"</definedName>
    <definedName name="Sch17w_107">"#REF!"</definedName>
    <definedName name="Sch17w_108">"#REF!"</definedName>
    <definedName name="Sch17w_11">"#REF!"</definedName>
    <definedName name="Sch17w_114">"#REF!"</definedName>
    <definedName name="Sch17w_12">"#REF!"</definedName>
    <definedName name="Sch17w_125">"#REF!"</definedName>
    <definedName name="Sch17w_128">"#REF!"</definedName>
    <definedName name="Sch17w_13">"#REF!"</definedName>
    <definedName name="Sch17w_132">"#REF!"</definedName>
    <definedName name="Sch17w_133">"#REF!"</definedName>
    <definedName name="Sch17w_135">"#REF!"</definedName>
    <definedName name="Sch17w_136">"#REF!"</definedName>
    <definedName name="Sch17w_137">"#REF!"</definedName>
    <definedName name="Sch17w_139">"#REF!"</definedName>
    <definedName name="Sch17w_14">"#REF!"</definedName>
    <definedName name="Sch17w_140">"#REF!"</definedName>
    <definedName name="Sch17w_141">"#REF!"</definedName>
    <definedName name="Sch17w_143">"#REF!"</definedName>
    <definedName name="Sch17w_144">"#REF!"</definedName>
    <definedName name="Sch17w_145">"#REF!"</definedName>
    <definedName name="Sch17w_147">"#REF!"</definedName>
    <definedName name="Sch17w_148">"#REF!"</definedName>
    <definedName name="Sch17w_149">"#REF!"</definedName>
    <definedName name="Sch17w_15">"#REF!"</definedName>
    <definedName name="Sch17w_151">"#REF!"</definedName>
    <definedName name="Sch17w_152">"#REF!"</definedName>
    <definedName name="Sch17w_153">"#REF!"</definedName>
    <definedName name="Sch17w_154">"#REF!"</definedName>
    <definedName name="Sch17w_155">"#REF!"</definedName>
    <definedName name="Sch17w_157">"#REF!"</definedName>
    <definedName name="Sch17w_158">"#REF!"</definedName>
    <definedName name="Sch17w_16">"#REF!"</definedName>
    <definedName name="Sch17w_160">"#REF!"</definedName>
    <definedName name="Sch17w_161">"#REF!"</definedName>
    <definedName name="Sch17w_163">"#REF!"</definedName>
    <definedName name="Sch17w_164">"#REF!"</definedName>
    <definedName name="Sch17w_165">"#REF!"</definedName>
    <definedName name="Sch17w_166">"#REF!"</definedName>
    <definedName name="Sch17w_167">"#REF!"</definedName>
    <definedName name="Sch17w_168">"#REF!"</definedName>
    <definedName name="Sch17w_169">"#REF!"</definedName>
    <definedName name="Sch17w_17">"#REF!"</definedName>
    <definedName name="Sch17w_170">"#REF!"</definedName>
    <definedName name="Sch17w_171">"#REF!"</definedName>
    <definedName name="Sch17w_172">"#REF!"</definedName>
    <definedName name="Sch17w_173">"#REF!"</definedName>
    <definedName name="Sch17w_174">"#REF!"</definedName>
    <definedName name="Sch17w_175">"#REF!"</definedName>
    <definedName name="Sch17w_176">"#REF!"</definedName>
    <definedName name="Sch17w_177">"#REF!"</definedName>
    <definedName name="Sch17w_178">"#REF!"</definedName>
    <definedName name="Sch17w_179">"#REF!"</definedName>
    <definedName name="Sch17w_18">"#REF!"</definedName>
    <definedName name="Sch17w_180">"#REF!"</definedName>
    <definedName name="Sch17w_181">"#REF!"</definedName>
    <definedName name="Sch17w_182">"#REF!"</definedName>
    <definedName name="Sch17w_183">"#REF!"</definedName>
    <definedName name="Sch17w_184">"#REF!"</definedName>
    <definedName name="Sch17w_185">"#REF!"</definedName>
    <definedName name="Sch17w_186">"#REF!"</definedName>
    <definedName name="Sch17w_188">"#REF!"</definedName>
    <definedName name="Sch17w_189">"#REF!"</definedName>
    <definedName name="Sch17w_19">"#REF!"</definedName>
    <definedName name="Sch17w_193">"#REF!"</definedName>
    <definedName name="Sch17w_194">"#REF!"</definedName>
    <definedName name="Sch17w_198">"#REF!"</definedName>
    <definedName name="Sch17w_199">"#REF!"</definedName>
    <definedName name="Sch17w_20">"#REF!"</definedName>
    <definedName name="Sch17w_200">"#REF!"</definedName>
    <definedName name="Sch17w_21">"#REF!"</definedName>
    <definedName name="Sch17w_210">"#REF!"</definedName>
    <definedName name="Sch17w_213">"#REF!"</definedName>
    <definedName name="Sch17w_214">"#REF!"</definedName>
    <definedName name="Sch17w_215">"#REF!"</definedName>
    <definedName name="Sch17w_216">"#REF!"</definedName>
    <definedName name="Sch17w_217">"#REF!"</definedName>
    <definedName name="Sch17w_218">"#REF!"</definedName>
    <definedName name="Sch17w_219">"#REF!"</definedName>
    <definedName name="Sch17w_22">"#REF!"</definedName>
    <definedName name="Sch17w_220">"#REF!"</definedName>
    <definedName name="Sch17w_221">"#REF!"</definedName>
    <definedName name="Sch17w_222">"#REF!"</definedName>
    <definedName name="Sch17w_223">"#REF!"</definedName>
    <definedName name="Sch17w_224">"#REF!"</definedName>
    <definedName name="Sch17w_225">"#REF!"</definedName>
    <definedName name="Sch17w_226">"#REF!"</definedName>
    <definedName name="Sch17w_227">"#REF!"</definedName>
    <definedName name="Sch17w_228">"#REF!"</definedName>
    <definedName name="Sch17w_229">"#REF!"</definedName>
    <definedName name="Sch17w_23">"#REF!"</definedName>
    <definedName name="Sch17w_230">"#REF!"</definedName>
    <definedName name="Sch17w_231">"#REF!"</definedName>
    <definedName name="Sch17w_232">"#REF!"</definedName>
    <definedName name="Sch17w_233">"#REF!"</definedName>
    <definedName name="Sch17w_234">"#REF!"</definedName>
    <definedName name="Sch17w_235">"#REF!"</definedName>
    <definedName name="Sch17w_236">"#REF!"</definedName>
    <definedName name="Sch17w_237">"#REF!"</definedName>
    <definedName name="Sch17w_238">"#REF!"</definedName>
    <definedName name="Sch17w_239">"#REF!"</definedName>
    <definedName name="Sch17w_24">"#REF!"</definedName>
    <definedName name="Sch17w_240">"#REF!"</definedName>
    <definedName name="Sch17w_241">"#REF!"</definedName>
    <definedName name="Sch17w_242">"#REF!"</definedName>
    <definedName name="Sch17w_243">"#REF!"</definedName>
    <definedName name="Sch17w_244">"#REF!"</definedName>
    <definedName name="Sch17w_245">"#REF!"</definedName>
    <definedName name="Sch17w_246">"#REF!"</definedName>
    <definedName name="Sch17w_247">"#REF!"</definedName>
    <definedName name="Sch17w_248">"#REF!"</definedName>
    <definedName name="Sch17w_25">"#REF!"</definedName>
    <definedName name="Sch17w_250">"#REF!"</definedName>
    <definedName name="Sch17w_251">"#REF!"</definedName>
    <definedName name="Sch17w_252">"#REF!"</definedName>
    <definedName name="Sch17w_253">"#REF!"</definedName>
    <definedName name="Sch17w_255">"#REF!"</definedName>
    <definedName name="Sch17w_256">"#REF!"</definedName>
    <definedName name="Sch17w_258">"#REF!"</definedName>
    <definedName name="Sch17w_259">"#REF!"</definedName>
    <definedName name="Sch17w_26">"#REF!"</definedName>
    <definedName name="Sch17w_260">"#REF!"</definedName>
    <definedName name="Sch17w_261">"#REF!"</definedName>
    <definedName name="Sch17w_262">"#REF!"</definedName>
    <definedName name="Sch17w_263">"#REF!"</definedName>
    <definedName name="Sch17w_264">"#REF!"</definedName>
    <definedName name="Sch17w_265">"#REF!"</definedName>
    <definedName name="Sch17w_266">"#REF!"</definedName>
    <definedName name="Sch17w_267">"#REF!"</definedName>
    <definedName name="Sch17w_268">"#REF!"</definedName>
    <definedName name="Sch17w_269">"#REF!"</definedName>
    <definedName name="Sch17w_27">"#REF!"</definedName>
    <definedName name="Sch17w_270">"#REF!"</definedName>
    <definedName name="Sch17w_271">"#REF!"</definedName>
    <definedName name="Sch17w_272">"#REF!"</definedName>
    <definedName name="Sch17w_273">"#REF!"</definedName>
    <definedName name="Sch17w_274">"#REF!"</definedName>
    <definedName name="Sch17w_275">"#REF!"</definedName>
    <definedName name="Sch17w_276">"#REF!"</definedName>
    <definedName name="Sch17w_28">"#REF!"</definedName>
    <definedName name="Sch17w_29">"#REF!"</definedName>
    <definedName name="Sch17w_30">"#REF!"</definedName>
    <definedName name="Sch17w_31">"#REF!"</definedName>
    <definedName name="Sch17w_32">"#REF!"</definedName>
    <definedName name="Sch17w_33">"#REF!"</definedName>
    <definedName name="Sch17w_34">"#REF!"</definedName>
    <definedName name="Sch17w_35">"#REF!"</definedName>
    <definedName name="Sch17w_36">"#REF!"</definedName>
    <definedName name="Sch17w_38">"#REF!"</definedName>
    <definedName name="Sch17w_39">"#REF!"</definedName>
    <definedName name="Sch17w_40">"#REF!"</definedName>
    <definedName name="Sch17w_44">"#REF!"</definedName>
    <definedName name="Sch17w_500">"#REF!"</definedName>
    <definedName name="Sch17w_501">"#REF!"</definedName>
    <definedName name="Sch17w_502">"#REF!"</definedName>
    <definedName name="Sch17w_503">"#REF!"</definedName>
    <definedName name="Sch17w_504">"#REF!"</definedName>
    <definedName name="Sch17w_505">"#REF!"</definedName>
    <definedName name="Sch17w_506">"#REF!"</definedName>
    <definedName name="Sch17w_507">"#REF!"</definedName>
    <definedName name="Sch17w_508">"#REF!"</definedName>
    <definedName name="Sch17w_509">"#REF!"</definedName>
    <definedName name="Sch17w_510">"#REF!"</definedName>
    <definedName name="Sch17w_511">"#REF!"</definedName>
    <definedName name="Sch17w_512">"#REF!"</definedName>
    <definedName name="Sch17w_513">"#REF!"</definedName>
    <definedName name="Sch17w_514">"#REF!"</definedName>
    <definedName name="Sch17w_515">"#REF!"</definedName>
    <definedName name="Sch17w_516">"#REF!"</definedName>
    <definedName name="Sch17w_517">"#REF!"</definedName>
    <definedName name="Sch17w_518">"#REF!"</definedName>
    <definedName name="Sch17w_519">"#REF!"</definedName>
    <definedName name="Sch17w_520">"#REF!"</definedName>
    <definedName name="Sch17w_521">"#REF!"</definedName>
    <definedName name="Sch17w_522">"#REF!"</definedName>
    <definedName name="Sch17w_523">"#REF!"</definedName>
    <definedName name="Sch17w_524">"#REF!"</definedName>
    <definedName name="Sch17w_525">"#REF!"</definedName>
    <definedName name="Sch17w_526">"#REF!"</definedName>
    <definedName name="Sch17w_527">"#REF!"</definedName>
    <definedName name="Sch17w_528">"#REF!"</definedName>
    <definedName name="Sch17w_529">"#REF!"</definedName>
    <definedName name="Sch17w_554">"#REF!"</definedName>
    <definedName name="Sch17w_616">"#REF!"</definedName>
    <definedName name="Sch17w_617">"#REF!"</definedName>
    <definedName name="Sch17w_618">"#REF!"</definedName>
    <definedName name="Sch17w_619">"#REF!"</definedName>
    <definedName name="Sch17w_620">"#REF!"</definedName>
    <definedName name="Sch17w_621">"#REF!"</definedName>
    <definedName name="Sch17w_622">"#REF!"</definedName>
    <definedName name="Sch17w_623">"#REF!"</definedName>
    <definedName name="Sch17w_624">"#REF!"</definedName>
    <definedName name="Sch17w_625">"#REF!"</definedName>
    <definedName name="Sch17w_626">"#REF!"</definedName>
    <definedName name="Sch17w_627">"#REF!"</definedName>
    <definedName name="Sch17w_628">"#REF!"</definedName>
    <definedName name="Sch17w_629">"#REF!"</definedName>
    <definedName name="Sch17w_632">"#REF!"</definedName>
    <definedName name="Sch17w_633">"#REF!"</definedName>
    <definedName name="Sch17w_634">"#REF!"</definedName>
    <definedName name="Sch17w_659">"#REF!"</definedName>
    <definedName name="Sch17w_665">"#REF!"</definedName>
    <definedName name="Sch17w_668">"#REF!"</definedName>
    <definedName name="Sch17w_673">"#REF!"</definedName>
    <definedName name="Sch17w_675">"#REF!"</definedName>
    <definedName name="Sch17w_678">"#REF!"</definedName>
    <definedName name="Sch17w_705">"#REF!"</definedName>
    <definedName name="Sch17w_713">"#REF!"</definedName>
    <definedName name="Sch17w_715">"#REF!"</definedName>
    <definedName name="Sch17w_722">"#REF!"</definedName>
    <definedName name="Sch17w_723">"#REF!"</definedName>
    <definedName name="Sch17w_727">"#REF!"</definedName>
    <definedName name="Sch17w_77">"#REF!"</definedName>
    <definedName name="Sch17w_770">"#REF!"</definedName>
    <definedName name="Sch17w_771">"#REF!"</definedName>
    <definedName name="Sch17w_80">"#REF!"</definedName>
    <definedName name="Sch17w_81">"#REF!"</definedName>
    <definedName name="Sch17w_845">"#REF!"</definedName>
    <definedName name="Sch17w_846">"#REF!"</definedName>
    <definedName name="Sch17w_847">"#REF!"</definedName>
    <definedName name="Sch17w_848">"#REF!"</definedName>
    <definedName name="Sch17w_849">"#REF!"</definedName>
    <definedName name="Sch17w_850">"#REF!"</definedName>
    <definedName name="Sch17w_851">"#REF!"</definedName>
    <definedName name="Sch17w_86">"#REF!"</definedName>
    <definedName name="Sch17w_91">"#REF!"</definedName>
    <definedName name="Sch17w_96">"#REF!"</definedName>
    <definedName name="Sch17w_97">"#REF!"</definedName>
    <definedName name="Sch18w_a01">"#REF!"</definedName>
    <definedName name="Sch18w_a03">"#REF!"</definedName>
    <definedName name="Sch18w_a06">"#REF!"</definedName>
    <definedName name="Sch18w_a07">"#REF!"</definedName>
    <definedName name="Sch18w_a08">"#REF!"</definedName>
    <definedName name="Sch18w_a09">"#REF!"</definedName>
    <definedName name="Sch18w_a10">"#REF!"</definedName>
    <definedName name="Sch18w_a11">"#REF!"</definedName>
    <definedName name="Sch18w_a13">"#REF!"</definedName>
    <definedName name="Sch18w_a15">"#REF!"</definedName>
    <definedName name="Sch18w_a16">"#REF!"</definedName>
    <definedName name="Sch18w_a17">"#REF!"</definedName>
    <definedName name="Sch18w_a19">"#REF!"</definedName>
    <definedName name="Sch18w_a20">"#REF!"</definedName>
    <definedName name="Sch18w_a21">"#REF!"</definedName>
    <definedName name="Sch18w_a23">"#REF!"</definedName>
    <definedName name="Sch18w_a24">"#REF!"</definedName>
    <definedName name="Sch18w_a27">"#REF!"</definedName>
    <definedName name="Sch18w_a28">"#REF!"</definedName>
    <definedName name="Sch18w_a29">"#REF!"</definedName>
    <definedName name="Sch18w_a30">"#REF!"</definedName>
    <definedName name="Sch18w_a32">"#REF!"</definedName>
    <definedName name="Sch18w_a34">"#REF!"</definedName>
    <definedName name="Sch18w_a36">"#REF!"</definedName>
    <definedName name="Sch18w_a37">"#REF!"</definedName>
    <definedName name="Sch18w_b01">"#REF!"</definedName>
    <definedName name="Sch18w_b03">"#REF!"</definedName>
    <definedName name="Sch18w_b06">"#REF!"</definedName>
    <definedName name="Sch18w_b07">"#REF!"</definedName>
    <definedName name="Sch18w_b08">"#REF!"</definedName>
    <definedName name="Sch18w_b09">"#REF!"</definedName>
    <definedName name="Sch18w_b10">"#REF!"</definedName>
    <definedName name="Sch18w_b11">"#REF!"</definedName>
    <definedName name="Sch18w_b13">"#REF!"</definedName>
    <definedName name="Sch18w_b15">"#REF!"</definedName>
    <definedName name="Sch18w_b16">"#REF!"</definedName>
    <definedName name="Sch18w_b17">"#REF!"</definedName>
    <definedName name="Sch18w_b18">"#REF!"</definedName>
    <definedName name="Sch18w_b19">"#REF!"</definedName>
    <definedName name="Sch18w_b20">"#REF!"</definedName>
    <definedName name="Sch18w_b21">"#REF!"</definedName>
    <definedName name="Sch18w_b23">"#REF!"</definedName>
    <definedName name="Sch18w_b24">"#REF!"</definedName>
    <definedName name="Sch18w_b27">"#REF!"</definedName>
    <definedName name="Sch18w_b28">"#REF!"</definedName>
    <definedName name="Sch18w_b29">"#REF!"</definedName>
    <definedName name="Sch18w_b30">"#REF!"</definedName>
    <definedName name="Sch18w_b32">"#REF!"</definedName>
    <definedName name="Sch18w_b34">"#REF!"</definedName>
    <definedName name="Sch18w_b36">"#REF!"</definedName>
    <definedName name="Sch18w_b37">"#REF!"</definedName>
    <definedName name="Sch18w_d01">"#REF!"</definedName>
    <definedName name="Sch18w_d03">"#REF!"</definedName>
    <definedName name="Sch18w_d06">"#REF!"</definedName>
    <definedName name="Sch18w_d07">"#REF!"</definedName>
    <definedName name="Sch18w_d08">"#REF!"</definedName>
    <definedName name="Sch18w_d09">"#REF!"</definedName>
    <definedName name="Sch18w_d10">"#REF!"</definedName>
    <definedName name="Sch18w_d11">"#REF!"</definedName>
    <definedName name="Sch18w_d13">"#REF!"</definedName>
    <definedName name="Sch18w_d15">"#REF!"</definedName>
    <definedName name="Sch18w_d16">"#REF!"</definedName>
    <definedName name="Sch18w_d17">"#REF!"</definedName>
    <definedName name="Sch18w_d19">"#REF!"</definedName>
    <definedName name="Sch18w_d20">"#REF!"</definedName>
    <definedName name="Sch18w_d21">"#REF!"</definedName>
    <definedName name="Sch18w_d23">"#REF!"</definedName>
    <definedName name="Sch18w_d24">"#REF!"</definedName>
    <definedName name="Sch18w_d27">"#REF!"</definedName>
    <definedName name="Sch18w_d28">"#REF!"</definedName>
    <definedName name="Sch18w_d29">"#REF!"</definedName>
    <definedName name="Sch18w_d30">"#REF!"</definedName>
    <definedName name="Sch18w_d32">"#REF!"</definedName>
    <definedName name="Sch18w_d34">"#REF!"</definedName>
    <definedName name="Sch18w_d36">"#REF!"</definedName>
    <definedName name="Sch18w_d37">"#REF!"</definedName>
    <definedName name="Sch18w_g01">"#REF!"</definedName>
    <definedName name="Sch18w_g03">"#REF!"</definedName>
    <definedName name="Sch18w_g06">"#REF!"</definedName>
    <definedName name="Sch18w_g07">"#REF!"</definedName>
    <definedName name="Sch18w_g08">"#REF!"</definedName>
    <definedName name="Sch18w_g09">"#REF!"</definedName>
    <definedName name="Sch18w_g10">"#REF!"</definedName>
    <definedName name="Sch18w_g11">"#REF!"</definedName>
    <definedName name="Sch18w_g15">"#REF!"</definedName>
    <definedName name="Sch18w_g16">"#REF!"</definedName>
    <definedName name="Sch18w_g17">"#REF!"</definedName>
    <definedName name="Sch18w_g19">"#REF!"</definedName>
    <definedName name="Sch18w_g20">"#REF!"</definedName>
    <definedName name="Sch18w_g21">"#REF!"</definedName>
    <definedName name="Sch18w_g27">"#REF!"</definedName>
    <definedName name="Sch18w_g28">"#REF!"</definedName>
    <definedName name="Sch18w_g29">"#REF!"</definedName>
    <definedName name="Sch18w_g30">"#REF!"</definedName>
    <definedName name="Sch18w_g32">"#REF!"</definedName>
    <definedName name="Sch18w_g34">"#REF!"</definedName>
    <definedName name="Sch18w_g36">"#REF!"</definedName>
    <definedName name="Sch18w_g37">"#REF!"</definedName>
    <definedName name="Sch18w_h01">"#REF!"</definedName>
    <definedName name="Sch18w_h03">"#REF!"</definedName>
    <definedName name="Sch18w_h06">"#REF!"</definedName>
    <definedName name="Sch18w_h07">"#REF!"</definedName>
    <definedName name="Sch18w_h08">"#REF!"</definedName>
    <definedName name="Sch18w_h09">"#REF!"</definedName>
    <definedName name="Sch18w_h10">"#REF!"</definedName>
    <definedName name="Sch18w_h11">"#REF!"</definedName>
    <definedName name="Sch18w_h13">"#REF!"</definedName>
    <definedName name="Sch18w_h15">"#REF!"</definedName>
    <definedName name="Sch18w_h16">"#REF!"</definedName>
    <definedName name="Sch18w_h17">"#REF!"</definedName>
    <definedName name="Sch18w_h18">"#REF!"</definedName>
    <definedName name="Sch18w_h19">"#REF!"</definedName>
    <definedName name="Sch18w_h20">"#REF!"</definedName>
    <definedName name="Sch18w_h21">"#REF!"</definedName>
    <definedName name="Sch18w_h23">"#REF!"</definedName>
    <definedName name="Sch18w_h24">"#REF!"</definedName>
    <definedName name="Sch18w_h27">"#REF!"</definedName>
    <definedName name="Sch18w_h28">"#REF!"</definedName>
    <definedName name="Sch18w_h29">"#REF!"</definedName>
    <definedName name="Sch18w_h30">"#REF!"</definedName>
    <definedName name="Sch18w_h32">"#REF!"</definedName>
    <definedName name="Sch18w_h34">"#REF!"</definedName>
    <definedName name="Sch18w_h36">"#REF!"</definedName>
    <definedName name="Sch18w_h37">"#REF!"</definedName>
    <definedName name="Sch18w_j01">"#REF!"</definedName>
    <definedName name="Sch18w_j03">"#REF!"</definedName>
    <definedName name="Sch18w_j06">"#REF!"</definedName>
    <definedName name="Sch18w_j07">"#REF!"</definedName>
    <definedName name="Sch18w_j08">"#REF!"</definedName>
    <definedName name="Sch18w_j09">"#REF!"</definedName>
    <definedName name="Sch18w_j10">"#REF!"</definedName>
    <definedName name="Sch18w_j11">"#REF!"</definedName>
    <definedName name="Sch18w_j15">"#REF!"</definedName>
    <definedName name="Sch18w_j16">"#REF!"</definedName>
    <definedName name="Sch18w_j17">"#REF!"</definedName>
    <definedName name="Sch18w_j19">"#REF!"</definedName>
    <definedName name="Sch18w_j20">"#REF!"</definedName>
    <definedName name="Sch18w_j21">"#REF!"</definedName>
    <definedName name="Sch18w_j27">"#REF!"</definedName>
    <definedName name="Sch18w_j28">"#REF!"</definedName>
    <definedName name="Sch18w_j29">"#REF!"</definedName>
    <definedName name="Sch18w_j30">"#REF!"</definedName>
    <definedName name="Sch18w_j32">"#REF!"</definedName>
    <definedName name="Sch18w_j34">"#REF!"</definedName>
    <definedName name="Sch18w_j36">"#REF!"</definedName>
    <definedName name="Sch18w_j37">"#REF!"</definedName>
    <definedName name="Sch18w_l01">"#REF!"</definedName>
    <definedName name="Sch18w_l02">"#REF!"</definedName>
    <definedName name="Sch18w_l03">"#REF!"</definedName>
    <definedName name="Sch18w_l04">"#REF!"</definedName>
    <definedName name="Sch18w_l05">"#REF!"</definedName>
    <definedName name="Sch18w_l07">"#REF!"</definedName>
    <definedName name="Sch18w_l08">"#REF!"</definedName>
    <definedName name="Sch18w_l09">"#REF!"</definedName>
    <definedName name="Sch18w_l10">"#REF!"</definedName>
    <definedName name="Sch18w_l11">"#REF!"</definedName>
    <definedName name="Sch18w_l12">"#REF!"</definedName>
    <definedName name="Sch18w_l13">"#REF!"</definedName>
    <definedName name="Sch18w_l15">"#REF!"</definedName>
    <definedName name="Sch18w_l16">"#REF!"</definedName>
    <definedName name="Sch18w_l17">"#REF!"</definedName>
    <definedName name="Sch18w_l18">"#REF!"</definedName>
    <definedName name="Sch18w_l19">"#REF!"</definedName>
    <definedName name="Sch18w_l21">"#REF!"</definedName>
    <definedName name="Sch18w_l22">"#REF!"</definedName>
    <definedName name="Sch18w_l23">"#REF!"</definedName>
    <definedName name="Sch18w_l24">"#REF!"</definedName>
    <definedName name="Sch18w_l25">"#REF!"</definedName>
    <definedName name="Sch18w_l28">"#REF!"</definedName>
    <definedName name="Sch18w_l29">"#REF!"</definedName>
    <definedName name="Sch18w_l30">"#REF!"</definedName>
    <definedName name="Sch18w_l31">"#REF!"</definedName>
    <definedName name="Sch18w_l32">"#REF!"</definedName>
    <definedName name="Sch18w_l33">"#REF!"</definedName>
    <definedName name="Sch18w_l34">"#REF!"</definedName>
    <definedName name="Sch18w_m01">"#REF!"</definedName>
    <definedName name="Sch18w_m02">"#REF!"</definedName>
    <definedName name="Sch18w_m03">"#REF!"</definedName>
    <definedName name="Sch18w_m04">"#REF!"</definedName>
    <definedName name="Sch18w_m05">"#REF!"</definedName>
    <definedName name="Sch18w_m07">"#REF!"</definedName>
    <definedName name="Sch18w_m08">"#REF!"</definedName>
    <definedName name="Sch18w_m09">"#REF!"</definedName>
    <definedName name="Sch18w_m10">"#REF!"</definedName>
    <definedName name="Sch18w_m11">"#REF!"</definedName>
    <definedName name="Sch18w_m12">"#REF!"</definedName>
    <definedName name="Sch18w_m13">"#REF!"</definedName>
    <definedName name="Sch18w_m15">"#REF!"</definedName>
    <definedName name="Sch18w_m16">"#REF!"</definedName>
    <definedName name="Sch18w_m17">"#REF!"</definedName>
    <definedName name="Sch18w_m18">"#REF!"</definedName>
    <definedName name="Sch18w_m19">"#REF!"</definedName>
    <definedName name="Sch18w_m21">"#REF!"</definedName>
    <definedName name="Sch18w_m22">"#REF!"</definedName>
    <definedName name="Sch18w_m23">"#REF!"</definedName>
    <definedName name="Sch18w_m24">"#REF!"</definedName>
    <definedName name="Sch18w_m25">"#REF!"</definedName>
    <definedName name="Sch18w_m28">"#REF!"</definedName>
    <definedName name="Sch18w_m29">"#REF!"</definedName>
    <definedName name="Sch18w_m30">"#REF!"</definedName>
    <definedName name="Sch18w_m31">"#REF!"</definedName>
    <definedName name="Sch18w_m32">"#REF!"</definedName>
    <definedName name="Sch18w_m33">"#REF!"</definedName>
    <definedName name="Sch18w_m34">"#REF!"</definedName>
    <definedName name="Sch18w_n06">"#REF!"</definedName>
    <definedName name="Sch18w_o01">"#REF!"</definedName>
    <definedName name="Sch18w_o02">"#REF!"</definedName>
    <definedName name="Sch18w_p09">"#REF!"</definedName>
    <definedName name="Sch18w_p10">"#REF!"</definedName>
    <definedName name="Sch18w_q01">"#REF!"</definedName>
    <definedName name="Sch18w_q02">"#REF!"</definedName>
    <definedName name="Sch18w_q03">"#REF!"</definedName>
    <definedName name="Sch18w_r01">"#REF!"</definedName>
    <definedName name="Sch18w_r02">"#REF!"</definedName>
    <definedName name="Sch18w_r03">"#REF!"</definedName>
    <definedName name="Sch18w_r04">"#REF!"</definedName>
    <definedName name="Sch18w_r06">"#REF!"</definedName>
    <definedName name="Sch18w_r07">"#REF!"</definedName>
    <definedName name="Sch18w_r08">"#REF!"</definedName>
    <definedName name="Sch18w_s01">"#REF!"</definedName>
    <definedName name="Sch1p_01">"#REF!"</definedName>
    <definedName name="Sch1p_03">"#REF!"</definedName>
    <definedName name="Sch1p_05">"#REF!"</definedName>
    <definedName name="Sch1p_10">"#REF!"</definedName>
    <definedName name="Sch1p_24">"#REF!"</definedName>
    <definedName name="Sch2_01">"#REF!"</definedName>
    <definedName name="Sch2_02">"#REF!"</definedName>
    <definedName name="Sch2_03">"#REF!"</definedName>
    <definedName name="Sch2_04">"#REF!"</definedName>
    <definedName name="Sch2_05">"#REF!"</definedName>
    <definedName name="Sch2_06">"#REF!"</definedName>
    <definedName name="Sch2_07">"#REF!"</definedName>
    <definedName name="Sch2_08">"#REF!"</definedName>
    <definedName name="Sch2_09">"#REF!"</definedName>
    <definedName name="Sch2_10">"#REF!"</definedName>
    <definedName name="Sch2p_01">"#REF!"</definedName>
    <definedName name="Sch2p_02">"#REF!"</definedName>
    <definedName name="Sch2p_03">"#REF!"</definedName>
    <definedName name="Sch2p_04">"#REF!"</definedName>
    <definedName name="Sch2p_05">"#REF!"</definedName>
    <definedName name="Sch2p_06">"#REF!"</definedName>
    <definedName name="Sch2p_07">"#REF!"</definedName>
    <definedName name="Sch2p_08">"#REF!"</definedName>
    <definedName name="Sch2p_09">"#REF!"</definedName>
    <definedName name="Sch3_28">"#REF!"</definedName>
    <definedName name="Sch9_14">"#REF!"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Plbs_01">"#REF!"</definedName>
    <definedName name="SchPlbs_02">"#REF!"</definedName>
    <definedName name="SchPlbs_04">"#REF!"</definedName>
    <definedName name="SchPlbs_05">"#REF!"</definedName>
    <definedName name="SchPlbs_137">"#REF!"</definedName>
    <definedName name="SchPlbs_138">"#REF!"</definedName>
    <definedName name="SchPlbs_139">"#REF!"</definedName>
    <definedName name="SchPlbs_140">"#REF!"</definedName>
    <definedName name="SchPlbs_155">"#REF!"</definedName>
    <definedName name="SchPlbs_156">"#REF!"</definedName>
    <definedName name="SchPlbs_158">"#REF!"</definedName>
    <definedName name="SchPlbs_160">"#REF!"</definedName>
    <definedName name="SchPlbs_161">"#REF!"</definedName>
    <definedName name="SchPlbs_162">"#REF!"</definedName>
    <definedName name="SchPlbs_163">"#REF!"</definedName>
    <definedName name="SchPlbs_164">"#REF!"</definedName>
    <definedName name="SchPlbs_165">"#REF!"</definedName>
    <definedName name="SchPlbs_180">"#REF!"</definedName>
    <definedName name="SchPlbs_19">"#REF!"</definedName>
    <definedName name="SchPlbs_195">"#REF!"</definedName>
    <definedName name="SchPlbs_197">"#REF!"</definedName>
    <definedName name="SchPlbs_20">"#REF!"</definedName>
    <definedName name="SchPlbs_202">"#REF!"</definedName>
    <definedName name="SchPlbs_203">"#REF!"</definedName>
    <definedName name="SchPlbs_205">"#REF!"</definedName>
    <definedName name="SchPlbs_206">"#REF!"</definedName>
    <definedName name="SchPlbs_21">"#REF!"</definedName>
    <definedName name="SchPlbs_214">"#REF!"</definedName>
    <definedName name="SchPlbs_215">"#REF!"</definedName>
    <definedName name="SchPlbs_216">"#REF!"</definedName>
    <definedName name="SchPlbs_217">"#REF!"</definedName>
    <definedName name="SchPlbs_22">"#REF!"</definedName>
    <definedName name="SchPlbs_233">"#REF!"</definedName>
    <definedName name="SchPlbs_234">"#REF!"</definedName>
    <definedName name="SchPlbs_236">"#REF!"</definedName>
    <definedName name="SchPlbs_26">"#REF!"</definedName>
    <definedName name="SchPlbs_27">"#REF!"</definedName>
    <definedName name="SchPlbs_28">"#REF!"</definedName>
    <definedName name="SchPlbs_54">"#REF!"</definedName>
    <definedName name="SchPlbs_58">"#REF!"</definedName>
    <definedName name="SchPlbs_59">"#REF!"</definedName>
    <definedName name="SchPlbs_70">"#REF!"</definedName>
    <definedName name="SchPlbs_71">"#REF!"</definedName>
    <definedName name="SE_NAME">""</definedName>
    <definedName name="Segments3">#REF!</definedName>
    <definedName name="Segments5">#REF!</definedName>
    <definedName name="SEGUINE">#REF!</definedName>
    <definedName name="sencount" hidden="1">1</definedName>
    <definedName name="Service_Type">"Service Type"</definedName>
    <definedName name="seven_653">NA()</definedName>
    <definedName name="seven_654">NA()</definedName>
    <definedName name="seven_655">NA()</definedName>
    <definedName name="seven_656">NA()</definedName>
    <definedName name="sevenp_01">NA()</definedName>
    <definedName name="sevenp_02">NA()</definedName>
    <definedName name="sevenp_03">NA()</definedName>
    <definedName name="sevenp_04">NA()</definedName>
    <definedName name="sevenp_05">NA()</definedName>
    <definedName name="sevenp_06">NA()</definedName>
    <definedName name="sevenp_07">NA()</definedName>
    <definedName name="sevenp_08">NA()</definedName>
    <definedName name="sevenp_09">NA()</definedName>
    <definedName name="sevenp_10">NA()</definedName>
    <definedName name="sevenp_104">NA()</definedName>
    <definedName name="sevenp_105">NA()</definedName>
    <definedName name="sevenp_106">NA()</definedName>
    <definedName name="sevenp_107">NA()</definedName>
    <definedName name="sevenp_108">NA()</definedName>
    <definedName name="sevenp_109">NA()</definedName>
    <definedName name="sevenp_11">NA()</definedName>
    <definedName name="sevenp_110">NA()</definedName>
    <definedName name="sevenp_111">NA()</definedName>
    <definedName name="sevenp_112">NA()</definedName>
    <definedName name="sevenp_113">NA()</definedName>
    <definedName name="sevenp_114">NA()</definedName>
    <definedName name="sevenp_115">NA()</definedName>
    <definedName name="sevenp_116">NA()</definedName>
    <definedName name="sevenp_117">NA()</definedName>
    <definedName name="sevenp_118">NA()</definedName>
    <definedName name="sevenp_119">NA()</definedName>
    <definedName name="sevenp_12">NA()</definedName>
    <definedName name="sevenp_120">NA()</definedName>
    <definedName name="sevenp_121">NA()</definedName>
    <definedName name="sevenp_122">NA()</definedName>
    <definedName name="sevenp_125">NA()</definedName>
    <definedName name="sevenp_126">NA()</definedName>
    <definedName name="sevenp_127">NA()</definedName>
    <definedName name="sevenp_128">NA()</definedName>
    <definedName name="sevenp_13">NA()</definedName>
    <definedName name="sevenp_131">NA()</definedName>
    <definedName name="sevenp_133">NA()</definedName>
    <definedName name="sevenp_137">NA()</definedName>
    <definedName name="sevenp_139">NA()</definedName>
    <definedName name="sevenp_14">NA()</definedName>
    <definedName name="sevenp_149">NA()</definedName>
    <definedName name="sevenp_15">NA()</definedName>
    <definedName name="sevenp_150">NA()</definedName>
    <definedName name="sevenp_158">NA()</definedName>
    <definedName name="sevenp_159">NA()</definedName>
    <definedName name="sevenp_16">NA()</definedName>
    <definedName name="sevenp_160">NA()</definedName>
    <definedName name="sevenp_161">NA()</definedName>
    <definedName name="sevenp_162">NA()</definedName>
    <definedName name="sevenp_163">NA()</definedName>
    <definedName name="sevenp_164">NA()</definedName>
    <definedName name="sevenp_165">NA()</definedName>
    <definedName name="sevenp_166">NA()</definedName>
    <definedName name="sevenp_167">NA()</definedName>
    <definedName name="sevenp_168">NA()</definedName>
    <definedName name="sevenp_17">NA()</definedName>
    <definedName name="sevenp_18">NA()</definedName>
    <definedName name="sevenp_19">NA()</definedName>
    <definedName name="sevenp_193">NA()</definedName>
    <definedName name="sevenp_194">NA()</definedName>
    <definedName name="sevenp_195">NA()</definedName>
    <definedName name="sevenp_196">NA()</definedName>
    <definedName name="sevenp_197">NA()</definedName>
    <definedName name="sevenp_198">NA()</definedName>
    <definedName name="sevenp_199">NA()</definedName>
    <definedName name="sevenp_20">NA()</definedName>
    <definedName name="sevenp_200">NA()</definedName>
    <definedName name="sevenp_201">NA()</definedName>
    <definedName name="sevenp_202">NA()</definedName>
    <definedName name="sevenp_203">NA()</definedName>
    <definedName name="sevenp_204">NA()</definedName>
    <definedName name="sevenp_205">NA()</definedName>
    <definedName name="sevenp_206">NA()</definedName>
    <definedName name="sevenp_207">NA()</definedName>
    <definedName name="sevenp_208">NA()</definedName>
    <definedName name="sevenp_209">NA()</definedName>
    <definedName name="sevenp_21">NA()</definedName>
    <definedName name="sevenp_210">NA()</definedName>
    <definedName name="sevenp_211">NA()</definedName>
    <definedName name="sevenp_212">NA()</definedName>
    <definedName name="sevenp_213">NA()</definedName>
    <definedName name="sevenp_214">NA()</definedName>
    <definedName name="sevenp_215">NA()</definedName>
    <definedName name="sevenp_216">NA()</definedName>
    <definedName name="sevenp_217">NA()</definedName>
    <definedName name="sevenp_218">NA()</definedName>
    <definedName name="sevenp_219">NA()</definedName>
    <definedName name="sevenp_22">NA()</definedName>
    <definedName name="sevenp_220">NA()</definedName>
    <definedName name="sevenp_221">NA()</definedName>
    <definedName name="sevenp_222">NA()</definedName>
    <definedName name="sevenp_223">NA()</definedName>
    <definedName name="sevenp_224">NA()</definedName>
    <definedName name="sevenp_225">NA()</definedName>
    <definedName name="sevenp_226">NA()</definedName>
    <definedName name="sevenp_227">NA()</definedName>
    <definedName name="sevenp_228">NA()</definedName>
    <definedName name="sevenp_229">NA()</definedName>
    <definedName name="sevenp_23">NA()</definedName>
    <definedName name="sevenp_230">NA()</definedName>
    <definedName name="sevenp_231">NA()</definedName>
    <definedName name="sevenp_232">NA()</definedName>
    <definedName name="sevenp_233">NA()</definedName>
    <definedName name="sevenp_234">NA()</definedName>
    <definedName name="sevenp_235">NA()</definedName>
    <definedName name="sevenp_236">NA()</definedName>
    <definedName name="sevenp_237">NA()</definedName>
    <definedName name="sevenp_238">NA()</definedName>
    <definedName name="sevenp_239">NA()</definedName>
    <definedName name="sevenp_24">NA()</definedName>
    <definedName name="sevenp_240">NA()</definedName>
    <definedName name="sevenp_241">NA()</definedName>
    <definedName name="sevenp_242">NA()</definedName>
    <definedName name="sevenp_243">NA()</definedName>
    <definedName name="sevenp_244">NA()</definedName>
    <definedName name="sevenp_245">NA()</definedName>
    <definedName name="sevenp_246">NA()</definedName>
    <definedName name="sevenp_247">NA()</definedName>
    <definedName name="sevenp_248">NA()</definedName>
    <definedName name="sevenp_249">NA()</definedName>
    <definedName name="sevenp_25">NA()</definedName>
    <definedName name="sevenp_250">NA()</definedName>
    <definedName name="sevenp_251">NA()</definedName>
    <definedName name="sevenp_252">NA()</definedName>
    <definedName name="sevenp_253">NA()</definedName>
    <definedName name="sevenp_254">NA()</definedName>
    <definedName name="sevenp_255">NA()</definedName>
    <definedName name="sevenp_256">NA()</definedName>
    <definedName name="sevenp_257">NA()</definedName>
    <definedName name="sevenp_258">NA()</definedName>
    <definedName name="sevenp_259">NA()</definedName>
    <definedName name="sevenp_26">NA()</definedName>
    <definedName name="sevenp_260">NA()</definedName>
    <definedName name="sevenp_261">NA()</definedName>
    <definedName name="sevenp_262">NA()</definedName>
    <definedName name="sevenp_263">NA()</definedName>
    <definedName name="sevenp_264">NA()</definedName>
    <definedName name="sevenp_265">NA()</definedName>
    <definedName name="sevenp_266">NA()</definedName>
    <definedName name="sevenp_267">NA()</definedName>
    <definedName name="sevenp_268">NA()</definedName>
    <definedName name="sevenp_269">NA()</definedName>
    <definedName name="sevenp_27">NA()</definedName>
    <definedName name="sevenp_270">NA()</definedName>
    <definedName name="sevenp_271">NA()</definedName>
    <definedName name="sevenp_272">NA()</definedName>
    <definedName name="sevenp_273">NA()</definedName>
    <definedName name="sevenp_274">NA()</definedName>
    <definedName name="sevenp_275">NA()</definedName>
    <definedName name="sevenp_276">NA()</definedName>
    <definedName name="sevenp_277">NA()</definedName>
    <definedName name="sevenp_278">NA()</definedName>
    <definedName name="sevenp_279">NA()</definedName>
    <definedName name="sevenp_28">NA()</definedName>
    <definedName name="sevenp_280">NA()</definedName>
    <definedName name="sevenp_281">NA()</definedName>
    <definedName name="sevenp_282">NA()</definedName>
    <definedName name="sevenp_283">NA()</definedName>
    <definedName name="sevenp_284">NA()</definedName>
    <definedName name="sevenp_285">NA()</definedName>
    <definedName name="sevenp_286">NA()</definedName>
    <definedName name="sevenp_287">NA()</definedName>
    <definedName name="sevenp_288">NA()</definedName>
    <definedName name="sevenp_289">NA()</definedName>
    <definedName name="sevenp_29">NA()</definedName>
    <definedName name="sevenp_290">NA()</definedName>
    <definedName name="sevenp_291">NA()</definedName>
    <definedName name="sevenp_292">NA()</definedName>
    <definedName name="sevenp_293">NA()</definedName>
    <definedName name="sevenp_294">NA()</definedName>
    <definedName name="sevenp_295">NA()</definedName>
    <definedName name="sevenp_296">NA()</definedName>
    <definedName name="sevenp_297">NA()</definedName>
    <definedName name="sevenp_298">NA()</definedName>
    <definedName name="sevenp_299">NA()</definedName>
    <definedName name="sevenp_30">NA()</definedName>
    <definedName name="sevenp_300">NA()</definedName>
    <definedName name="sevenp_301">NA()</definedName>
    <definedName name="sevenp_302">NA()</definedName>
    <definedName name="sevenp_303">NA()</definedName>
    <definedName name="sevenp_304">NA()</definedName>
    <definedName name="sevenp_305">NA()</definedName>
    <definedName name="sevenp_306">NA()</definedName>
    <definedName name="sevenp_307">NA()</definedName>
    <definedName name="sevenp_308">NA()</definedName>
    <definedName name="sevenp_309">NA()</definedName>
    <definedName name="sevenp_31">NA()</definedName>
    <definedName name="sevenp_310">NA()</definedName>
    <definedName name="sevenp_311">NA()</definedName>
    <definedName name="sevenp_312">NA()</definedName>
    <definedName name="sevenp_313">NA()</definedName>
    <definedName name="sevenp_314">NA()</definedName>
    <definedName name="sevenp_315">NA()</definedName>
    <definedName name="sevenp_316">NA()</definedName>
    <definedName name="sevenp_317">NA()</definedName>
    <definedName name="sevenp_318">NA()</definedName>
    <definedName name="sevenp_319">NA()</definedName>
    <definedName name="sevenp_32">NA()</definedName>
    <definedName name="sevenp_320">NA()</definedName>
    <definedName name="sevenp_321">NA()</definedName>
    <definedName name="sevenp_322">NA()</definedName>
    <definedName name="sevenp_323">NA()</definedName>
    <definedName name="sevenp_324">NA()</definedName>
    <definedName name="sevenp_325">NA()</definedName>
    <definedName name="sevenp_326">NA()</definedName>
    <definedName name="sevenp_327">NA()</definedName>
    <definedName name="sevenp_328">NA()</definedName>
    <definedName name="sevenp_329">NA()</definedName>
    <definedName name="sevenp_33">NA()</definedName>
    <definedName name="sevenp_330">NA()</definedName>
    <definedName name="sevenp_331">NA()</definedName>
    <definedName name="sevenp_332">NA()</definedName>
    <definedName name="sevenp_333">NA()</definedName>
    <definedName name="sevenp_334">NA()</definedName>
    <definedName name="sevenp_335">NA()</definedName>
    <definedName name="sevenp_336">NA()</definedName>
    <definedName name="sevenp_337">NA()</definedName>
    <definedName name="sevenp_338">NA()</definedName>
    <definedName name="sevenp_339">NA()</definedName>
    <definedName name="sevenp_34">NA()</definedName>
    <definedName name="sevenp_340">NA()</definedName>
    <definedName name="sevenp_341">NA()</definedName>
    <definedName name="sevenp_342">NA()</definedName>
    <definedName name="sevenp_343">NA()</definedName>
    <definedName name="sevenp_344">NA()</definedName>
    <definedName name="sevenp_345">NA()</definedName>
    <definedName name="sevenp_346">NA()</definedName>
    <definedName name="sevenp_347">NA()</definedName>
    <definedName name="sevenp_348">NA()</definedName>
    <definedName name="sevenp_35">NA()</definedName>
    <definedName name="sevenp_356">NA()</definedName>
    <definedName name="sevenp_357">NA()</definedName>
    <definedName name="sevenp_358">NA()</definedName>
    <definedName name="sevenp_359">NA()</definedName>
    <definedName name="sevenp_36">NA()</definedName>
    <definedName name="sevenp_360">NA()</definedName>
    <definedName name="sevenp_361">NA()</definedName>
    <definedName name="sevenp_362">NA()</definedName>
    <definedName name="sevenp_363">NA()</definedName>
    <definedName name="sevenp_364">NA()</definedName>
    <definedName name="sevenp_365">NA()</definedName>
    <definedName name="sevenp_366">NA()</definedName>
    <definedName name="sevenp_367">NA()</definedName>
    <definedName name="sevenp_368">NA()</definedName>
    <definedName name="sevenp_369">NA()</definedName>
    <definedName name="sevenp_37">NA()</definedName>
    <definedName name="sevenp_370">NA()</definedName>
    <definedName name="sevenp_371">NA()</definedName>
    <definedName name="sevenp_372">NA()</definedName>
    <definedName name="sevenp_373">NA()</definedName>
    <definedName name="sevenp_374">NA()</definedName>
    <definedName name="sevenp_375">NA()</definedName>
    <definedName name="sevenp_376">NA()</definedName>
    <definedName name="sevenp_377">NA()</definedName>
    <definedName name="sevenp_378">NA()</definedName>
    <definedName name="sevenp_379">NA()</definedName>
    <definedName name="sevenp_38">NA()</definedName>
    <definedName name="sevenp_380">NA()</definedName>
    <definedName name="sevenp_381">NA()</definedName>
    <definedName name="sevenp_383">NA()</definedName>
    <definedName name="sevenp_384">NA()</definedName>
    <definedName name="sevenp_385">NA()</definedName>
    <definedName name="sevenp_386">NA()</definedName>
    <definedName name="sevenp_387">NA()</definedName>
    <definedName name="sevenp_388">NA()</definedName>
    <definedName name="sevenp_39">NA()</definedName>
    <definedName name="sevenp_394">NA()</definedName>
    <definedName name="sevenp_397">NA()</definedName>
    <definedName name="sevenp_40">NA()</definedName>
    <definedName name="sevenp_400">NA()</definedName>
    <definedName name="sevenp_402">NA()</definedName>
    <definedName name="sevenp_406">NA()</definedName>
    <definedName name="sevenp_407">NA()</definedName>
    <definedName name="sevenp_408">NA()</definedName>
    <definedName name="sevenp_41">NA()</definedName>
    <definedName name="sevenp_411">NA()</definedName>
    <definedName name="sevenp_412">NA()</definedName>
    <definedName name="sevenp_413">NA()</definedName>
    <definedName name="sevenp_414">NA()</definedName>
    <definedName name="sevenp_415">NA()</definedName>
    <definedName name="sevenp_42">NA()</definedName>
    <definedName name="sevenp_43">NA()</definedName>
    <definedName name="sevenp_44">NA()</definedName>
    <definedName name="sevenp_45">NA()</definedName>
    <definedName name="sevenp_455">NA()</definedName>
    <definedName name="sevenp_456">NA()</definedName>
    <definedName name="sevenp_457">NA()</definedName>
    <definedName name="sevenp_458">NA()</definedName>
    <definedName name="sevenp_459">NA()</definedName>
    <definedName name="sevenp_46">NA()</definedName>
    <definedName name="sevenp_461">NA()</definedName>
    <definedName name="sevenp_462">NA()</definedName>
    <definedName name="sevenp_463">NA()</definedName>
    <definedName name="sevenp_464">NA()</definedName>
    <definedName name="sevenp_465">NA()</definedName>
    <definedName name="sevenp_466">NA()</definedName>
    <definedName name="sevenp_47">NA()</definedName>
    <definedName name="sevenp_472">NA()</definedName>
    <definedName name="sevenp_475">NA()</definedName>
    <definedName name="sevenp_478">NA()</definedName>
    <definedName name="sevenp_48">NA()</definedName>
    <definedName name="sevenp_480">NA()</definedName>
    <definedName name="sevenp_484">NA()</definedName>
    <definedName name="sevenp_485">NA()</definedName>
    <definedName name="sevenp_486">NA()</definedName>
    <definedName name="sevenp_489">NA()</definedName>
    <definedName name="sevenp_49">NA()</definedName>
    <definedName name="sevenp_490">NA()</definedName>
    <definedName name="sevenp_491">NA()</definedName>
    <definedName name="sevenp_492">NA()</definedName>
    <definedName name="sevenp_493">NA()</definedName>
    <definedName name="sevenp_494">NA()</definedName>
    <definedName name="sevenp_495">NA()</definedName>
    <definedName name="sevenp_496">NA()</definedName>
    <definedName name="sevenp_497">NA()</definedName>
    <definedName name="sevenp_498">NA()</definedName>
    <definedName name="sevenp_50">NA()</definedName>
    <definedName name="sevenp_502">NA()</definedName>
    <definedName name="sevenp_503">NA()</definedName>
    <definedName name="sevenp_504">NA()</definedName>
    <definedName name="sevenp_505">NA()</definedName>
    <definedName name="sevenp_51">NA()</definedName>
    <definedName name="sevenp_511">NA()</definedName>
    <definedName name="sevenp_514">NA()</definedName>
    <definedName name="sevenp_517">NA()</definedName>
    <definedName name="sevenp_519">NA()</definedName>
    <definedName name="sevenp_52">NA()</definedName>
    <definedName name="sevenp_523">NA()</definedName>
    <definedName name="sevenp_524">NA()</definedName>
    <definedName name="sevenp_525">NA()</definedName>
    <definedName name="sevenp_528">NA()</definedName>
    <definedName name="sevenp_529">NA()</definedName>
    <definedName name="sevenp_53">NA()</definedName>
    <definedName name="sevenp_530">NA()</definedName>
    <definedName name="sevenp_531">NA()</definedName>
    <definedName name="sevenp_532">NA()</definedName>
    <definedName name="sevenp_533">NA()</definedName>
    <definedName name="sevenp_534">NA()</definedName>
    <definedName name="sevenp_535">NA()</definedName>
    <definedName name="sevenp_536">NA()</definedName>
    <definedName name="sevenp_537">NA()</definedName>
    <definedName name="sevenp_539">NA()</definedName>
    <definedName name="sevenp_54">NA()</definedName>
    <definedName name="sevenp_540">NA()</definedName>
    <definedName name="sevenp_541">NA()</definedName>
    <definedName name="sevenp_542">NA()</definedName>
    <definedName name="sevenp_543">NA()</definedName>
    <definedName name="sevenp_544">NA()</definedName>
    <definedName name="sevenp_55">NA()</definedName>
    <definedName name="sevenp_550">NA()</definedName>
    <definedName name="sevenp_553">NA()</definedName>
    <definedName name="sevenp_556">NA()</definedName>
    <definedName name="sevenp_558">NA()</definedName>
    <definedName name="sevenp_56">NA()</definedName>
    <definedName name="sevenp_562">NA()</definedName>
    <definedName name="sevenp_563">NA()</definedName>
    <definedName name="sevenp_564">NA()</definedName>
    <definedName name="sevenp_567">NA()</definedName>
    <definedName name="sevenp_568">NA()</definedName>
    <definedName name="sevenp_569">NA()</definedName>
    <definedName name="sevenp_57">NA()</definedName>
    <definedName name="sevenp_570">NA()</definedName>
    <definedName name="sevenp_571">NA()</definedName>
    <definedName name="sevenp_572">NA()</definedName>
    <definedName name="sevenp_578">NA()</definedName>
    <definedName name="sevenp_579">NA()</definedName>
    <definedName name="sevenp_58">NA()</definedName>
    <definedName name="sevenp_582">NA()</definedName>
    <definedName name="sevenp_583">NA()</definedName>
    <definedName name="sevenp_586">NA()</definedName>
    <definedName name="sevenp_587">NA()</definedName>
    <definedName name="sevenp_59">NA()</definedName>
    <definedName name="sevenp_60">NA()</definedName>
    <definedName name="sevenp_604">NA()</definedName>
    <definedName name="sevenp_61">NA()</definedName>
    <definedName name="sevenp_610">NA()</definedName>
    <definedName name="sevenp_611">NA()</definedName>
    <definedName name="sevenp_614">NA()</definedName>
    <definedName name="sevenp_615">NA()</definedName>
    <definedName name="sevenp_618">NA()</definedName>
    <definedName name="sevenp_619">NA()</definedName>
    <definedName name="sevenp_62">NA()</definedName>
    <definedName name="sevenp_620">NA()</definedName>
    <definedName name="sevenp_626">NA()</definedName>
    <definedName name="sevenp_627">NA()</definedName>
    <definedName name="sevenp_63">NA()</definedName>
    <definedName name="sevenp_630">NA()</definedName>
    <definedName name="sevenp_631">NA()</definedName>
    <definedName name="sevenp_634">NA()</definedName>
    <definedName name="sevenp_635">NA()</definedName>
    <definedName name="sevenp_637">NA()</definedName>
    <definedName name="sevenp_64">NA()</definedName>
    <definedName name="sevenp_643">NA()</definedName>
    <definedName name="sevenp_644">NA()</definedName>
    <definedName name="sevenp_647">NA()</definedName>
    <definedName name="sevenp_648">NA()</definedName>
    <definedName name="sevenp_65">NA()</definedName>
    <definedName name="sevenp_651">NA()</definedName>
    <definedName name="sevenp_652">NA()</definedName>
    <definedName name="sevenp_653">NA()</definedName>
    <definedName name="sevenp_654">NA()</definedName>
    <definedName name="sevenp_655">NA()</definedName>
    <definedName name="sevenp_656">NA()</definedName>
    <definedName name="sevenp_657">NA()</definedName>
    <definedName name="sevenp_658">NA()</definedName>
    <definedName name="sevenp_659">NA()</definedName>
    <definedName name="sevenp_66">NA()</definedName>
    <definedName name="sevenp_660">NA()</definedName>
    <definedName name="sevenp_661">NA()</definedName>
    <definedName name="sevenp_662">NA()</definedName>
    <definedName name="sevenp_663">NA()</definedName>
    <definedName name="sevenp_664">NA()</definedName>
    <definedName name="sevenp_665">NA()</definedName>
    <definedName name="sevenp_666">NA()</definedName>
    <definedName name="sevenp_667">NA()</definedName>
    <definedName name="sevenp_668">NA()</definedName>
    <definedName name="sevenp_669">NA()</definedName>
    <definedName name="sevenp_67">NA()</definedName>
    <definedName name="sevenp_670">NA()</definedName>
    <definedName name="sevenp_671">NA()</definedName>
    <definedName name="sevenp_672">NA()</definedName>
    <definedName name="sevenp_673">NA()</definedName>
    <definedName name="sevenp_674">NA()</definedName>
    <definedName name="sevenp_675">NA()</definedName>
    <definedName name="sevenp_676">NA()</definedName>
    <definedName name="sevenp_677">NA()</definedName>
    <definedName name="sevenp_678">NA()</definedName>
    <definedName name="sevenp_679">NA()</definedName>
    <definedName name="sevenp_68">NA()</definedName>
    <definedName name="sevenp_680">NA()</definedName>
    <definedName name="sevenp_681">NA()</definedName>
    <definedName name="sevenp_682">NA()</definedName>
    <definedName name="sevenp_683">NA()</definedName>
    <definedName name="sevenp_684">NA()</definedName>
    <definedName name="sevenp_685">NA()</definedName>
    <definedName name="sevenp_686">NA()</definedName>
    <definedName name="sevenp_687">NA()</definedName>
    <definedName name="sevenp_688">NA()</definedName>
    <definedName name="sevenp_689">NA()</definedName>
    <definedName name="sevenp_69">NA()</definedName>
    <definedName name="sevenp_690">NA()</definedName>
    <definedName name="sevenp_691">NA()</definedName>
    <definedName name="sevenp_692">NA()</definedName>
    <definedName name="sevenp_693">NA()</definedName>
    <definedName name="sevenp_694">NA()</definedName>
    <definedName name="sevenp_70">NA()</definedName>
    <definedName name="sevenp_71">NA()</definedName>
    <definedName name="sevenp_72">NA()</definedName>
    <definedName name="sevenp_73">NA()</definedName>
    <definedName name="sevenp_74">NA()</definedName>
    <definedName name="sevenp_75">NA()</definedName>
    <definedName name="sevenp_76">NA()</definedName>
    <definedName name="sevenp_77">NA()</definedName>
    <definedName name="sevenp_78">NA()</definedName>
    <definedName name="sevenp_79">NA()</definedName>
    <definedName name="sevenp_80">NA()</definedName>
    <definedName name="sevenp_88">NA()</definedName>
    <definedName name="sevenp_89">NA()</definedName>
    <definedName name="sevenp_90">NA()</definedName>
    <definedName name="sevenp_91">NA()</definedName>
    <definedName name="sevenp_92">NA()</definedName>
    <definedName name="sevenp_93">NA()</definedName>
    <definedName name="sevenp_94">NA()</definedName>
    <definedName name="sevenp_95">NA()</definedName>
    <definedName name="sevenp_b_677">NA()</definedName>
    <definedName name="sevenp_b_678">NA()</definedName>
    <definedName name="sevenp_b_679">NA()</definedName>
    <definedName name="sevenp_b_680">NA()</definedName>
    <definedName name="sevenp_b_681">NA()</definedName>
    <definedName name="sevenp_b_682">NA()</definedName>
    <definedName name="sevenp_b_683">NA()</definedName>
    <definedName name="sevenp_b_684">NA()</definedName>
    <definedName name="sevenp_b_685">NA()</definedName>
    <definedName name="sevenp_b_686">NA()</definedName>
    <definedName name="sevenp_b_687">NA()</definedName>
    <definedName name="sevenp_b_689">NA()</definedName>
    <definedName name="sevenp_d_677">NA()</definedName>
    <definedName name="sevenp_d_678">NA()</definedName>
    <definedName name="sevenp_d_679">NA()</definedName>
    <definedName name="sevenp_d_680">NA()</definedName>
    <definedName name="sevenp_d_681">NA()</definedName>
    <definedName name="sevenp_d_682">NA()</definedName>
    <definedName name="sevenp_d_683">NA()</definedName>
    <definedName name="sevenp_d_684">NA()</definedName>
    <definedName name="sevenp_d_685">NA()</definedName>
    <definedName name="sevenp_d_686">NA()</definedName>
    <definedName name="sevenp_d_687">NA()</definedName>
    <definedName name="sevenp_d_689">NA()</definedName>
    <definedName name="sevenp_G727">NA()</definedName>
    <definedName name="sevenp_I727">NA()</definedName>
    <definedName name="sevenp_L719">NA()</definedName>
    <definedName name="sevenp_L720">NA()</definedName>
    <definedName name="sevenp_L721">NA()</definedName>
    <definedName name="sevenp_L724">NA()</definedName>
    <definedName name="sevenp_L725">NA()</definedName>
    <definedName name="sevenp_L727">NA()</definedName>
    <definedName name="sevenp_P727">NA()</definedName>
    <definedName name="sevenp_S719">NA()</definedName>
    <definedName name="sevenp_S720">NA()</definedName>
    <definedName name="sevenp_S724">NA()</definedName>
    <definedName name="sevenp_S727">NA()</definedName>
    <definedName name="Sft">480</definedName>
    <definedName name="Sheet_1_ListCol_1">#REF!</definedName>
    <definedName name="Sheet_1_ListCol_5">#REF!</definedName>
    <definedName name="Sheet_1_ListCol_6">#REF!</definedName>
    <definedName name="SHEET1CHECK" localSheetId="1">#REF!</definedName>
    <definedName name="SHEET1CHECK" localSheetId="0">#REF!</definedName>
    <definedName name="SHEET1CHECK">#REF!</definedName>
    <definedName name="SI_NAME">"Trend Micro HK eDoctor"</definedName>
    <definedName name="Spend3">#REF!</definedName>
    <definedName name="Spend5">#REF!</definedName>
    <definedName name="Spend6">#REF!</definedName>
    <definedName name="SS_MaxPattern">"Max Pattern Number "</definedName>
    <definedName name="SS_MaxPattern_1">""</definedName>
    <definedName name="SS_MaxPattern_2">""</definedName>
    <definedName name="SS_MaxPattern_3">""</definedName>
    <definedName name="SS_MaxPattern_4">""</definedName>
    <definedName name="SS_MaxPattern_5">""</definedName>
    <definedName name="SS_MaxPattern_6">""</definedName>
    <definedName name="SS_MinPattern">"Min Pattern Number "</definedName>
    <definedName name="SS_MinPattern_1">""</definedName>
    <definedName name="SS_MinPattern_2">""</definedName>
    <definedName name="SS_MinPattern_3">""</definedName>
    <definedName name="SS_MinPattern_4">""</definedName>
    <definedName name="SS_MinPattern_5">""</definedName>
    <definedName name="SS_MinPattern_6">""</definedName>
    <definedName name="SS_ServerNo">"Number of Serveres "</definedName>
    <definedName name="SS_ServerNo_1">""</definedName>
    <definedName name="SS_ServerNo_2">""</definedName>
    <definedName name="SS_ServerNo_3">""</definedName>
    <definedName name="SS_ServerNo_4">""</definedName>
    <definedName name="SS_ServerNo_5">""</definedName>
    <definedName name="SS_ServerNo_6">""</definedName>
    <definedName name="SS_SiteName">"Site Name"</definedName>
    <definedName name="SS_SiteName_1">""</definedName>
    <definedName name="SS_SiteName_2">""</definedName>
    <definedName name="SS_SiteName_3">""</definedName>
    <definedName name="SS_SiteName_4">""</definedName>
    <definedName name="SS_SiteName_5">""</definedName>
    <definedName name="SS_SiteName_6">""</definedName>
    <definedName name="SS_VirusNo">"Number of Viruses "</definedName>
    <definedName name="SS_VirusNo_1">""</definedName>
    <definedName name="SS_VirusNo_2">""</definedName>
    <definedName name="SS_VirusNo_3">""</definedName>
    <definedName name="SS_VirusNo_4">""</definedName>
    <definedName name="SS_VirusNo_5">""</definedName>
    <definedName name="SS_VirusNo_6">""</definedName>
    <definedName name="Strand3">#REF!</definedName>
    <definedName name="Strand5">#REF!</definedName>
    <definedName name="sunil" hidden="1">#REF!</definedName>
    <definedName name="Tax" localSheetId="3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Tax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tcddl" localSheetId="1">#REF!</definedName>
    <definedName name="tcddl" localSheetId="0">#REF!</definedName>
    <definedName name="tcddl">#REF!</definedName>
    <definedName name="tcdgrp" localSheetId="1">#REF!</definedName>
    <definedName name="tcdgrp" localSheetId="0">#REF!</definedName>
    <definedName name="tcdgrp">#REF!</definedName>
    <definedName name="tcdnl" localSheetId="1">#REF!</definedName>
    <definedName name="tcdnl" localSheetId="0">#REF!</definedName>
    <definedName name="tcdnl">#REF!</definedName>
    <definedName name="tcduk" localSheetId="1">#REF!</definedName>
    <definedName name="tcduk" localSheetId="0">#REF!</definedName>
    <definedName name="tcduk">#REF!</definedName>
    <definedName name="TDS">#REF!</definedName>
    <definedName name="TELCO">#REF!</definedName>
    <definedName name="Telephone">"eDoctor"</definedName>
    <definedName name="Test">#REF!</definedName>
    <definedName name="Test2">#REF!</definedName>
    <definedName name="Test3">#REF!</definedName>
    <definedName name="test9">#REF!</definedName>
    <definedName name="TextRefCopy1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8">#REF!</definedName>
    <definedName name="TextRefCopy3">#REF!</definedName>
    <definedName name="TextRefCopy4">#REF!</definedName>
    <definedName name="TextRefCopy45">#REF!</definedName>
    <definedName name="TextRefCopy46">#REF!</definedName>
    <definedName name="TextRefCopy49">#REF!</definedName>
    <definedName name="TextRefCopy5">#REF!</definedName>
    <definedName name="TextRefCopy6">#REF!</definedName>
    <definedName name="TextRefCopy8">#REF!</definedName>
    <definedName name="TextRefCopyRangeCount" hidden="1">2</definedName>
    <definedName name="ThisGFO">#REF!</definedName>
    <definedName name="ThisMonth">#REF!</definedName>
    <definedName name="ThisQtr">#REF!</definedName>
    <definedName name="ThisQtrEnd">#REF!</definedName>
    <definedName name="ThisQtrMonth1">#REF!</definedName>
    <definedName name="ThisQtrMonth2">#REF!</definedName>
    <definedName name="ThisQtrMonth3">#REF!</definedName>
    <definedName name="ThisYear">#REF!</definedName>
    <definedName name="TISCO">#REF!</definedName>
    <definedName name="Titan">#REF!</definedName>
    <definedName name="Tot">#REF!</definedName>
    <definedName name="Tot_Dep">#REF!</definedName>
    <definedName name="Total_Interest">#REF!</definedName>
    <definedName name="Total_Pay">#REF!</definedName>
    <definedName name="TotDelAmt">#REF!</definedName>
    <definedName name="TotDelDep">#REF!</definedName>
    <definedName name="trial">#REF!</definedName>
    <definedName name="tubetime">450</definedName>
    <definedName name="Type_of_spend3">#REF!</definedName>
    <definedName name="Type_of_Spend5">#REF!</definedName>
    <definedName name="Type_of_Spend6">#REF!</definedName>
    <definedName name="tyre">480</definedName>
    <definedName name="Ukcol" localSheetId="1">#REF!</definedName>
    <definedName name="Ukcol" localSheetId="0">#REF!</definedName>
    <definedName name="Ukcol">#REF!</definedName>
    <definedName name="Ukdb" localSheetId="1">#REF!</definedName>
    <definedName name="Ukdb" localSheetId="0">#REF!</definedName>
    <definedName name="Ukdb">#REF!</definedName>
    <definedName name="ukgku">#REF!</definedName>
    <definedName name="UNITDESCRIPTION">#REF!</definedName>
    <definedName name="Upcomcables">#REF!</definedName>
    <definedName name="USD">#REF!</definedName>
    <definedName name="USDINRExchgRate">#REF!</definedName>
    <definedName name="usrNext1Year">#REF!</definedName>
    <definedName name="usrPeriod">#REF!</definedName>
    <definedName name="usrPrior1Period">#REF!</definedName>
    <definedName name="usrwholenext1year">#REF!</definedName>
    <definedName name="usrWholeYear">#REF!</definedName>
    <definedName name="usrYear">#REF!</definedName>
    <definedName name="VA">#REF!</definedName>
    <definedName name="Values_Entered">IF(Loan_Amount*Interest_Rate*Loan_Years*Loan_Start&gt;0,1,0)</definedName>
    <definedName name="wacc1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days">23</definedName>
    <definedName name="WHOLEPERIOD">#REF!</definedName>
    <definedName name="WRK">1489</definedName>
    <definedName name="wrn.all." localSheetId="3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rn.Al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Complete._.Report." localSheetId="3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localSheetId="3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Emg._.report." hidden="1">{#N/A,#N/A,FALSE,"Emerging Mkt Fund"}</definedName>
    <definedName name="wrn.Full._.Financials." localSheetId="3" hidden="1">{#N/A,#N/A,TRUE,"Financials";#N/A,#N/A,TRUE,"Operating Statistics";#N/A,#N/A,TRUE,"Capex &amp; Depreciation";#N/A,#N/A,TRUE,"Debt"}</definedName>
    <definedName name="wrn.Full._.Financials." hidden="1">{#N/A,#N/A,TRUE,"Financials";#N/A,#N/A,TRUE,"Operating Statistics";#N/A,#N/A,TRUE,"Capex &amp; Depreciation";#N/A,#N/A,TRUE,"Debt"}</definedName>
    <definedName name="wrn.Model." localSheetId="3" hidden="1">{"toc",#N/A,FALSE,"toc";"cover1",#N/A,FALSE,"Cover";"consol1",#N/A,FALSE,"Consol";"Acq1",#N/A,FALSE,"Acquiror";"T_Consol1",#N/A,FALSE,"Target_Consol";"Primary1",#N/A,FALSE,"Primary";"Secondary2",#N/A,FALSE,"Secondary";"Sterile1",#N/A,FALSE,"Sterile";"Deprec1",#N/A,FALSE,"Deprec"}</definedName>
    <definedName name="wrn.Model." hidden="1">{"toc",#N/A,FALSE,"toc";"cover1",#N/A,FALSE,"Cover";"consol1",#N/A,FALSE,"Consol";"Acq1",#N/A,FALSE,"Acquiror";"T_Consol1",#N/A,FALSE,"Target_Consol";"Primary1",#N/A,FALSE,"Primary";"Secondary2",#N/A,FALSE,"Secondary";"Sterile1",#N/A,FALSE,"Sterile";"Deprec1",#N/A,FALSE,"Deprec"}</definedName>
    <definedName name="wrn.One._.Pager._.plus._.Technicals." localSheetId="3" hidden="1">{#N/A,#N/A,FALSE,"One Pager";#N/A,#N/A,FALSE,"Technical"}</definedName>
    <definedName name="wrn.One._.Pager._.plus._.Technicals." hidden="1">{#N/A,#N/A,FALSE,"One Pager";#N/A,#N/A,FALSE,"Technical"}</definedName>
    <definedName name="wrn.pg1." hidden="1">{#N/A,#N/A,FALSE,"1"}</definedName>
    <definedName name="wrn.pg10." hidden="1">{#N/A,#N/A,FALSE,"10"}</definedName>
    <definedName name="wrn.pg100" hidden="1">{#N/A,#N/A,FALSE,"8"}</definedName>
    <definedName name="wrn.pg11." hidden="1">{#N/A,#N/A,FALSE,"11"}</definedName>
    <definedName name="wrn.pg12." hidden="1">{#N/A,#N/A,FALSE,"12"}</definedName>
    <definedName name="wrn.pg13." hidden="1">{#N/A,#N/A,FALSE,"13"}</definedName>
    <definedName name="wrn.pg14." hidden="1">{#N/A,#N/A,FALSE,"14"}</definedName>
    <definedName name="wrn.pg15." hidden="1">{#N/A,#N/A,FALSE,"15"}</definedName>
    <definedName name="wrn.pg16." hidden="1">{#N/A,#N/A,FALSE,"16"}</definedName>
    <definedName name="wrn.pg17." hidden="1">{#N/A,#N/A,FALSE,"17"}</definedName>
    <definedName name="wrn.pg2." hidden="1">{#N/A,#N/A,FALSE,"2"}</definedName>
    <definedName name="wrn.pg20" hidden="1">{#N/A,#N/A,FALSE,"4"}</definedName>
    <definedName name="wrn.pg3." hidden="1">{#N/A,#N/A,FALSE,"3"}</definedName>
    <definedName name="wrn.pg4." hidden="1">{#N/A,#N/A,FALSE,"4"}</definedName>
    <definedName name="wrn.pg5." hidden="1">{#N/A,#N/A,FALSE,"5"}</definedName>
    <definedName name="wrn.pg6." hidden="1">{#N/A,#N/A,FALSE,"6"}</definedName>
    <definedName name="wrn.pg7." hidden="1">{#N/A,#N/A,FALSE,"7"}</definedName>
    <definedName name="wrn.pg8." hidden="1">{#N/A,#N/A,FALSE,"8"}</definedName>
    <definedName name="wrn.pg9." hidden="1">{#N/A,#N/A,FALSE,"9"}</definedName>
    <definedName name="wrn.Print._.Forecast." localSheetId="3" hidden="1">{"2004 Inc For",#N/A,FALSE,"2004 Income-Forecast";"2004 Bal For",#N/A,FALSE,"2004 Bal Sheet Forecast";"2004 Cash For",#N/A,FALSE,"2004 Forecast Cash Flow";"2004 Wells For",#N/A,FALSE,"Wells Fargo Covnts Forecast"}</definedName>
    <definedName name="wrn.Print._.Forecast." hidden="1">{"2004 Inc For",#N/A,FALSE,"2004 Income-Forecast";"2004 Bal For",#N/A,FALSE,"2004 Bal Sheet Forecast";"2004 Cash For",#N/A,FALSE,"2004 Forecast Cash Flow";"2004 Wells For",#N/A,FALSE,"Wells Fargo Covnts Forecast"}</definedName>
    <definedName name="wrn1.all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WWW">#REF!</definedName>
    <definedName name="XA">#REF!</definedName>
    <definedName name="XB">#REF!</definedName>
    <definedName name="XC">#REF!</definedName>
    <definedName name="XD">#REF!</definedName>
    <definedName name="XE">#REF!</definedName>
    <definedName name="XF">#REF!</definedName>
    <definedName name="Year">#REF!</definedName>
    <definedName name="year1">#REF!</definedName>
    <definedName name="yu">#REF!</definedName>
  </definedNames>
  <calcPr fullCalcOnLoad="1"/>
</workbook>
</file>

<file path=xl/sharedStrings.xml><?xml version="1.0" encoding="utf-8"?>
<sst xmlns="http://schemas.openxmlformats.org/spreadsheetml/2006/main" count="348" uniqueCount="285">
  <si>
    <t>Particulars</t>
  </si>
  <si>
    <t>Share Capital</t>
  </si>
  <si>
    <t>Other Current Assets</t>
  </si>
  <si>
    <t>TOTAL</t>
  </si>
  <si>
    <t>Amount</t>
  </si>
  <si>
    <t>Value per share</t>
  </si>
  <si>
    <t>2023-24</t>
  </si>
  <si>
    <t>Perpetuity</t>
  </si>
  <si>
    <t>PBT</t>
  </si>
  <si>
    <t>Non Cash Expenses - Depreciation</t>
  </si>
  <si>
    <t>Non Cash Expenses - other</t>
  </si>
  <si>
    <t>Inflow of Funds  (A)</t>
  </si>
  <si>
    <t>Outflow of Funds</t>
  </si>
  <si>
    <t>Incremental Working Capital</t>
  </si>
  <si>
    <t>Capital expenditure</t>
  </si>
  <si>
    <t>Outflow of funds (B)</t>
  </si>
  <si>
    <r>
      <t xml:space="preserve">Net Cash Flows </t>
    </r>
    <r>
      <rPr>
        <b/>
        <sz val="10"/>
        <color indexed="10"/>
        <rFont val="Arial"/>
        <family val="2"/>
      </rPr>
      <t xml:space="preserve"> (A-B)</t>
    </r>
  </si>
  <si>
    <t>Discounting factor</t>
  </si>
  <si>
    <t>Discounted Cash flows</t>
  </si>
  <si>
    <t xml:space="preserve">Terminal value </t>
  </si>
  <si>
    <t>Present Value for explicit period</t>
  </si>
  <si>
    <t>Present value of perpetuity</t>
  </si>
  <si>
    <t>Add: book Value of fixed assets other then land</t>
  </si>
  <si>
    <t>Add: Market Value of Land</t>
  </si>
  <si>
    <t>Adjusted Enterprise Value</t>
  </si>
  <si>
    <t>Year</t>
  </si>
  <si>
    <t>Projected</t>
  </si>
  <si>
    <t>LIABILITIES</t>
  </si>
  <si>
    <t>Reserve &amp; Surplus</t>
  </si>
  <si>
    <t>Non Current Liability</t>
  </si>
  <si>
    <t>Long Term Borrowings</t>
  </si>
  <si>
    <t>Current Liabilities</t>
  </si>
  <si>
    <t>Trade Payable</t>
  </si>
  <si>
    <t>Other Current Liabilities</t>
  </si>
  <si>
    <t>Short Term Provisions</t>
  </si>
  <si>
    <t>Short Term Borrowings</t>
  </si>
  <si>
    <t>ASSETS</t>
  </si>
  <si>
    <t>Net Block</t>
  </si>
  <si>
    <t>Long Term Loan Advances</t>
  </si>
  <si>
    <t>Current Assets, Loans &amp; Advances</t>
  </si>
  <si>
    <t>Inventory</t>
  </si>
  <si>
    <t>Trade Receivable</t>
  </si>
  <si>
    <t>Cash &amp; Cash Equivalent</t>
  </si>
  <si>
    <t>Short Term Loans And Advances</t>
  </si>
  <si>
    <t xml:space="preserve"> </t>
  </si>
  <si>
    <t>Current Assets</t>
  </si>
  <si>
    <t>Net Current Assets (Excl Cash)</t>
  </si>
  <si>
    <t>Profit &amp; Loss Account</t>
  </si>
  <si>
    <t>Turnover</t>
  </si>
  <si>
    <t>Other Income</t>
  </si>
  <si>
    <t>Miscellaneous Income</t>
  </si>
  <si>
    <t>Total Revenue</t>
  </si>
  <si>
    <t>Expenses</t>
  </si>
  <si>
    <t>Other Expenses</t>
  </si>
  <si>
    <t>P B D I T</t>
  </si>
  <si>
    <t>Depreciation</t>
  </si>
  <si>
    <t>Interest on Loan/Finance Cost</t>
  </si>
  <si>
    <t>Tax</t>
  </si>
  <si>
    <t>Deffered Tax/Mat</t>
  </si>
  <si>
    <t>Excess/Short provision relating earlier Tax</t>
  </si>
  <si>
    <t>PAT</t>
  </si>
  <si>
    <t>PAT %</t>
  </si>
  <si>
    <t>PBDIT Margin</t>
  </si>
  <si>
    <t>Rate</t>
  </si>
  <si>
    <t>WACC</t>
  </si>
  <si>
    <t>Company risk premium</t>
  </si>
  <si>
    <t>Industry Name</t>
  </si>
  <si>
    <t>Number of firms</t>
  </si>
  <si>
    <t>Advertising</t>
  </si>
  <si>
    <t>Aerospace/Defense</t>
  </si>
  <si>
    <t>Air Transport</t>
  </si>
  <si>
    <t>Apparel</t>
  </si>
  <si>
    <t>Auto &amp; Truck</t>
  </si>
  <si>
    <t>Auto Parts</t>
  </si>
  <si>
    <t>Bank (Money Center)</t>
  </si>
  <si>
    <t>NA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</si>
  <si>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</si>
  <si>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</si>
  <si>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</si>
  <si>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</si>
  <si>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</si>
  <si>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</si>
  <si>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</si>
  <si>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</si>
  <si>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</si>
  <si>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</si>
  <si>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</si>
  <si>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</si>
  <si>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</si>
  <si>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</si>
  <si>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</si>
  <si>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</si>
  <si>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</si>
  <si>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</si>
  <si>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</si>
  <si>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</si>
  <si>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</si>
  <si>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</si>
  <si>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</si>
  <si>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</si>
  <si>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</si>
  <si>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</si>
  <si>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</si>
  <si>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</si>
  <si>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</si>
  <si>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</si>
  <si>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</si>
  <si>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</si>
  <si>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</si>
  <si>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</si>
  <si>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</si>
  <si>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</si>
  <si>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</si>
  <si>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</si>
  <si>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</si>
  <si>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</si>
  <si>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</si>
  <si>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</si>
  <si>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</si>
  <si>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</si>
  <si>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</si>
  <si>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</si>
  <si>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</si>
  <si>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</si>
  <si>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</si>
  <si>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</si>
  <si>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</si>
  <si>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</si>
  <si>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</si>
  <si>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</si>
  <si>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</si>
  <si>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</si>
  <si>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</si>
  <si>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</si>
  <si>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</si>
  <si>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</si>
  <si>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</si>
  <si>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</si>
  <si>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</si>
  <si>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</si>
  <si>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</si>
  <si>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</si>
  <si>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</si>
  <si>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</si>
  <si>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</si>
  <si>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</si>
  <si>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</si>
  <si>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</si>
  <si>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</si>
  <si>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</si>
  <si>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</si>
  <si>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</si>
  <si>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</si>
  <si>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</si>
  <si>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</si>
  <si>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</si>
  <si>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</si>
  <si>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</si>
  <si>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</si>
  <si>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</si>
  <si>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</si>
  <si>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</si>
  <si>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</si>
  <si>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Total Market</t>
  </si>
  <si>
    <t>Total Market (without financials)</t>
  </si>
  <si>
    <t>2024-25</t>
  </si>
  <si>
    <t>Date updated:</t>
  </si>
  <si>
    <t>Created by:</t>
  </si>
  <si>
    <t>Aswath Damodaran, adamodar@stern.nyu.edu</t>
  </si>
  <si>
    <t>What is this data?</t>
  </si>
  <si>
    <t>Total Beta (beta for completely undiversified investor)</t>
  </si>
  <si>
    <t>India</t>
  </si>
  <si>
    <t>Home Page:</t>
  </si>
  <si>
    <t>http://www.damodaran.com</t>
  </si>
  <si>
    <t>Data website:</t>
  </si>
  <si>
    <t>Companies in each industry:</t>
  </si>
  <si>
    <t>Variable definitions:</t>
  </si>
  <si>
    <t>Average Unlevered Beta</t>
  </si>
  <si>
    <t>Average Levered Beta</t>
  </si>
  <si>
    <t>Average correlation with the market</t>
  </si>
  <si>
    <t>Total Unlevered Beta</t>
  </si>
  <si>
    <t>Total Levered Beta</t>
  </si>
  <si>
    <t>Discount Rate - WACC / Cost of Equity (Ke)</t>
  </si>
  <si>
    <t>Terminal Growth Rate</t>
  </si>
  <si>
    <t>Cost of Equity through CAPM:</t>
  </si>
  <si>
    <t>https://in.investing.com/rates-bonds/india-10-year-bond-yield-historical-data</t>
  </si>
  <si>
    <t>Equity Risk Premium (Rm - Rf)</t>
  </si>
  <si>
    <t>Beta (β)</t>
  </si>
  <si>
    <t>Cost of Equity</t>
  </si>
  <si>
    <t>Adjusted Cost of Equity</t>
  </si>
  <si>
    <t>Calculation of Market Rate of Return:</t>
  </si>
  <si>
    <t>Value</t>
  </si>
  <si>
    <t>- BSE Sensex value as at Apr 01, 1979</t>
  </si>
  <si>
    <t>https://in.finance.yahoo.com/quote/%5EBSESN/history/?guccounter=1&amp;guce_referrer=aHR0cHM6Ly93d3cuZ29vZ2xlLmNvbS8&amp;guce_referrer_sig=AQAAAB5X9YUfH1zcv5gDW1IRSYc1xp-39ReRgZnTNmTaCshoVhzqfi_XPJuuIMhAUXSKD1C9NyB7PIkBTjKkBQHmSGh6eJZDHWfgPDDCvh_Sa8ESJOYjt8o8_9rB0rPmpkfWNu7L9_p71D17LRCmLhzH_era-ApoaQ7nlwPiSmicoUUp</t>
  </si>
  <si>
    <t>Market Rate of Return (Rm)</t>
  </si>
  <si>
    <t>WACC:</t>
  </si>
  <si>
    <t>Weight</t>
  </si>
  <si>
    <t>Equity + Reserves</t>
  </si>
  <si>
    <t>Debt</t>
  </si>
  <si>
    <t>Add: Liquidity Premium</t>
  </si>
  <si>
    <t>Adjusted WACC</t>
  </si>
  <si>
    <t>2025-26</t>
  </si>
  <si>
    <t>PBT %</t>
  </si>
  <si>
    <t>BALANCE SHEET</t>
  </si>
  <si>
    <t>Total</t>
  </si>
  <si>
    <t>Tax Rate</t>
  </si>
  <si>
    <t>Discounted Cash Flow method (FCFF)</t>
  </si>
  <si>
    <t>Calculations of Cost of Debt</t>
  </si>
  <si>
    <t>Interest on Short Term Borrowing (post tax)</t>
  </si>
  <si>
    <t>Current Liabilities (except borrowing)</t>
  </si>
  <si>
    <t>Inflow of Funds</t>
  </si>
  <si>
    <t>Increase in Turnover</t>
  </si>
  <si>
    <t>No. of Years</t>
  </si>
  <si>
    <t>Income Tax on PBT</t>
  </si>
  <si>
    <t>Provisional</t>
  </si>
  <si>
    <t>2026-27</t>
  </si>
  <si>
    <t>Long Term Provisions</t>
  </si>
  <si>
    <t>Other Non-Current Liabilities</t>
  </si>
  <si>
    <t>taken average Industry beta</t>
  </si>
  <si>
    <t>2027-28</t>
  </si>
  <si>
    <t>Less: Other Non-Current Liabilities</t>
  </si>
  <si>
    <t>Gross Block</t>
  </si>
  <si>
    <t>Less : Depreciation</t>
  </si>
  <si>
    <t>Avg</t>
  </si>
  <si>
    <t>Deferred Tax Liabilities</t>
  </si>
  <si>
    <t>Add: PPE</t>
  </si>
  <si>
    <t xml:space="preserve">Financial Benchmarks India Private Ltd </t>
  </si>
  <si>
    <t xml:space="preserve">Backup Link - </t>
  </si>
  <si>
    <t>https://www.fbil.org.in/#</t>
  </si>
  <si>
    <t>FBIL GSec Base/Par Yield</t>
  </si>
  <si>
    <t>Tenor (Year)</t>
  </si>
  <si>
    <t>YTM% p.a.(Semi-Annual)</t>
  </si>
  <si>
    <t>YTM % p.a.(Annualized)</t>
  </si>
  <si>
    <t>Cost of Debt (Kd)</t>
  </si>
  <si>
    <t>COST OF DEBT (Kd)</t>
  </si>
  <si>
    <t>Average interest rate</t>
  </si>
  <si>
    <t>Tax Shield</t>
  </si>
  <si>
    <t>Cost of debt (after tax)</t>
  </si>
  <si>
    <t>Unlevered Beta</t>
  </si>
  <si>
    <t>D/E</t>
  </si>
  <si>
    <t>Relevered Beta</t>
  </si>
  <si>
    <t>Steel Industry</t>
  </si>
  <si>
    <t>https://pages.stern.nyu.edu/~adamodar/New_Home_Page/data.html</t>
  </si>
  <si>
    <t>https://pages.stern.nyu.edu/~adamodar/pc/datasets/indname.xls</t>
  </si>
  <si>
    <t>https://pages.stern.nyu.edu/~adamodar/New_Home_Page/datafile/variable.htm</t>
  </si>
  <si>
    <t>Add: Loan &amp; Advances</t>
  </si>
  <si>
    <t>Debt as on 31-3-23</t>
  </si>
  <si>
    <t>Tax rate</t>
  </si>
  <si>
    <t>Deferred Tax</t>
  </si>
  <si>
    <t>No of Shares Outstanding (Rs. 10/- each)</t>
  </si>
  <si>
    <t>2028-29</t>
  </si>
  <si>
    <t>Total Expenditure</t>
  </si>
  <si>
    <t>2021-22</t>
  </si>
  <si>
    <t>2022-23</t>
  </si>
  <si>
    <t>Audited</t>
  </si>
  <si>
    <t>Non Current Investments</t>
  </si>
  <si>
    <t>Add: Non Current Investments</t>
  </si>
  <si>
    <t>Amount in INR  `000</t>
  </si>
  <si>
    <t>Dividend Received</t>
  </si>
  <si>
    <t>Income from Capital Gain</t>
  </si>
  <si>
    <t>Profit &amp; Loss from Future &amp; Options</t>
  </si>
  <si>
    <t>Profit &amp; Loss from due to change in fair value of investments</t>
  </si>
  <si>
    <t>Employee Benefit expenses</t>
  </si>
  <si>
    <t>1.4.23 - 30.9.23</t>
  </si>
  <si>
    <t>1.10.23-31.3.24</t>
  </si>
  <si>
    <t>Intraday Profit</t>
  </si>
  <si>
    <t>2020-21</t>
  </si>
  <si>
    <t xml:space="preserve">Interest Income </t>
  </si>
  <si>
    <t>Less: Borrowings as on 30-9-23</t>
  </si>
  <si>
    <t>Equity Value as of Sep 30, 2023</t>
  </si>
  <si>
    <t>Add : Cash &amp; Cash Equivalent as on 30-9-23</t>
  </si>
  <si>
    <t>Enterprise value as of Sep 30, 2023</t>
  </si>
  <si>
    <t>- BSE Sensex value as at September 30, 2023</t>
  </si>
  <si>
    <t>ABCD VANIJYA UDYOG LIMITED</t>
  </si>
  <si>
    <t>Calculation of Risk Premium</t>
  </si>
  <si>
    <t>Expected Market Rate of Return</t>
  </si>
  <si>
    <t>Risk free return</t>
  </si>
  <si>
    <t>Risk Premium</t>
  </si>
  <si>
    <t>Key Assumption</t>
  </si>
  <si>
    <t>Less: Discount for Lack of Marketability</t>
  </si>
  <si>
    <t>Add: Control Premium</t>
  </si>
  <si>
    <t>Fair Value per share after DLOM</t>
  </si>
  <si>
    <t>Fair Value per share after Control Premium</t>
  </si>
  <si>
    <t>Valuation as on April 1, 2023:</t>
  </si>
  <si>
    <t>Risk Free Rate (Rf) dated APRIL 1, 2023</t>
  </si>
</sst>
</file>

<file path=xl/styles.xml><?xml version="1.0" encoding="utf-8"?>
<styleSheet xmlns="http://schemas.openxmlformats.org/spreadsheetml/2006/main">
  <numFmts count="9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&quot;$&quot;#,##0.00_)\ \ \ ;\(&quot;$&quot;#,##0.00\)\ \ \ "/>
    <numFmt numFmtId="172" formatCode="&quot;$&quot;#,##0.00&quot;*&quot;\ \ ;\(&quot;$&quot;#,##0.00\)&quot;*&quot;\ \ "/>
    <numFmt numFmtId="173" formatCode="&quot;$&quot;#,##0.00\A_)\ ;\(&quot;$&quot;#,##0.00\A\)\ \ "/>
    <numFmt numFmtId="174" formatCode="&quot;$&quot;@\ "/>
    <numFmt numFmtId="175" formatCode="_(* #,##0_);_(* \(#,##0\);_(* &quot;&quot;_);_(@_)"/>
    <numFmt numFmtId="176" formatCode="0.000000%"/>
    <numFmt numFmtId="177" formatCode="#,##0.00;[Red]\(#,##0.00\)"/>
    <numFmt numFmtId="178" formatCode="#,##0.000;[Red]\(#,##0.000\)"/>
    <numFmt numFmtId="179" formatCode="#,##0.0000;[Red]\(#,##0.0000\)"/>
    <numFmt numFmtId="180" formatCode="mmmm\-yy"/>
    <numFmt numFmtId="181" formatCode="#,##0.0000_);\(#,##0.0000\)"/>
    <numFmt numFmtId="182" formatCode="#,##0\ &quot;F&quot;;\-#,##0\ &quot;F&quot;"/>
    <numFmt numFmtId="183" formatCode="0.0000%"/>
    <numFmt numFmtId="184" formatCode="#,##0.0_);[Red]\(#,##0.0\)"/>
    <numFmt numFmtId="185" formatCode="#,##0_);[Red]\(#,##0\);"/>
    <numFmt numFmtId="186" formatCode="#,##0.0000_);[Red]\(#,##0.00000\)"/>
    <numFmt numFmtId="187" formatCode="_(* 0,_);_(* \(0,\);_(* &quot;&quot;??_);_(@_)"/>
    <numFmt numFmtId="188" formatCode="* #,##0.00\ ;\-* #,##0.00\ ;* \-#\ ;@\ "/>
    <numFmt numFmtId="189" formatCode="_(* #,##0.000_);_(* \(#,##0.000\);_(* &quot;-&quot;??_);_(@_)"/>
    <numFmt numFmtId="190" formatCode="#,##0;\(#,##0\)"/>
    <numFmt numFmtId="191" formatCode="#,##0.0_);\(#,##0.0\)"/>
    <numFmt numFmtId="192" formatCode="&quot;$&quot;#,##0_);[Red]\(&quot;$&quot;#,##0\);"/>
    <numFmt numFmtId="193" formatCode="&quot;$&quot;#,##0\ ;\(&quot;$&quot;#,##0\)"/>
    <numFmt numFmtId="194" formatCode="########.00"/>
    <numFmt numFmtId="195" formatCode="@\ \ \ \ \ "/>
    <numFmt numFmtId="196" formatCode="0.00\ "/>
    <numFmt numFmtId="197" formatCode="_-* #,##0\ _D_M_-;\-* #,##0\ _D_M_-;_-* &quot;-&quot;\ _D_M_-;_-@_-"/>
    <numFmt numFmtId="198" formatCode="_-* #,##0.00\ _D_M_-;\-* #,##0.00\ _D_M_-;_-* &quot;-&quot;??\ _D_M_-;_-@_-"/>
    <numFmt numFmtId="199" formatCode="_-* #,##0\ &quot;F&quot;_-;\-* #,##0\ &quot;F&quot;_-;_-* &quot;-&quot;\ &quot;F&quot;_-;_-@_-"/>
    <numFmt numFmtId="200" formatCode="#,##0.00_)\ \ \ \ \ ;\(#,##0.00\)\ \ \ \ \ "/>
    <numFmt numFmtId="201" formatCode="&quot;$&quot;#,##0.00_)\ \ \ \ \ ;\(&quot;$&quot;#,##0.00\)\ \ \ \ \ "/>
    <numFmt numFmtId="202" formatCode="&quot;$&quot;#,##0.00\A\ \ \ \ ;\(&quot;$&quot;#,##0.00\A\)\ \ \ \ "/>
    <numFmt numFmtId="203" formatCode="&quot;$&quot;#,##0.00&quot;E&quot;\ \ \ \ ;\(&quot;$&quot;#,##0.00&quot;E&quot;\)\ \ \ \ "/>
    <numFmt numFmtId="204" formatCode="#,##0.00\A\ \ \ \ ;\(#,##0.00\A\)\ \ \ \ "/>
    <numFmt numFmtId="205" formatCode="#,##0.00&quot;E&quot;\ \ \ \ ;\(#,##0.00&quot;E&quot;\)\ \ \ \ "/>
    <numFmt numFmtId="206" formatCode="_([$€-2]* #,##0.00_);_([$€-2]* \(#,##0.00\);_([$€-2]* &quot;-&quot;??_)"/>
    <numFmt numFmtId="207" formatCode="#,##0.000_);\(#,##0.000\)"/>
    <numFmt numFmtId="208" formatCode="0%\ \ \ \ \ \ \ "/>
    <numFmt numFmtId="209" formatCode=";;;"/>
    <numFmt numFmtId="210" formatCode="#,##0_);[Magenta]\(#,##0\)"/>
    <numFmt numFmtId="211" formatCode="_(&quot;$&quot;* #,##0_)\ &quot;millions&quot;;_(&quot;$&quot;* \(#,##0\)&quot; millions&quot;"/>
    <numFmt numFmtId="212" formatCode="&quot;$&quot;#,##0\ &quot;MM&quot;;\(&quot;$&quot;#,##0.00\ &quot;MM&quot;\)"/>
    <numFmt numFmtId="213" formatCode="@&quot; MM&quot;"/>
    <numFmt numFmtId="214" formatCode="#,##0\ &quot;F&quot;;[Red]\-#,##0\ &quot;F&quot;"/>
    <numFmt numFmtId="215" formatCode="#,##0.00\ &quot;F&quot;;[Red]\-#,##0.00\ &quot;F&quot;"/>
    <numFmt numFmtId="216" formatCode="0.00_)"/>
    <numFmt numFmtId="217" formatCode="0.0\ \ \ \ \ \ "/>
    <numFmt numFmtId="218" formatCode="0.0%\ \ \ \ \ "/>
    <numFmt numFmtId="219" formatCode="0_)%;[Red]\(0\)%"/>
    <numFmt numFmtId="220" formatCode="0.0\ %;[Red]\(0.0\)%"/>
    <numFmt numFmtId="221" formatCode="0.00\ %;[Red]\(0.00\)%"/>
    <numFmt numFmtId="222" formatCode="0.0,"/>
    <numFmt numFmtId="223" formatCode="&quot;$&quot;#\-?/?"/>
    <numFmt numFmtId="224" formatCode="0.00\ \ \ \ "/>
    <numFmt numFmtId="225" formatCode="@\ "/>
    <numFmt numFmtId="226" formatCode="&quot;$&quot;@"/>
    <numFmt numFmtId="227" formatCode="&quot;$&quot;#,##0.0_);\(&quot;$&quot;#,##0.0\)"/>
    <numFmt numFmtId="228" formatCode="mm/dd/yy"/>
    <numFmt numFmtId="229" formatCode="#,##0.00_);\(#,##0.00\);_(* &quot;-&quot;_)"/>
    <numFmt numFmtId="230" formatCode="#,##0.0_);\(#,##0.0\);_(* &quot;-&quot;_)"/>
    <numFmt numFmtId="231" formatCode="_(&quot;$&quot;* #,##0.00_);_(&quot;$&quot;* \(#,##0.00\);_(* &quot;-&quot;_);_(@_)"/>
    <numFmt numFmtId="232" formatCode="m/d/yy"/>
    <numFmt numFmtId="233" formatCode="_-* #,##0\ _F_-;\-* #,##0\ _F_-;_-* &quot;-&quot;\ _F_-;_-@_-"/>
    <numFmt numFmtId="234" formatCode="dd\ mmmm\ yy"/>
    <numFmt numFmtId="235" formatCode="0000"/>
    <numFmt numFmtId="236" formatCode="00"/>
    <numFmt numFmtId="237" formatCode="000"/>
    <numFmt numFmtId="238" formatCode="_-&quot;$&quot;* #,##0_-;\-&quot;$&quot;* #,##0_-;_-&quot;$&quot;* &quot;-&quot;_-;_-@_-"/>
    <numFmt numFmtId="239" formatCode="_-&quot;$&quot;* #,##0.00_-;\-&quot;$&quot;* #,##0.00_-;_-&quot;$&quot;* &quot;-&quot;??_-;_-@_-"/>
    <numFmt numFmtId="240" formatCode="_-* #,##0\ &quot;DM&quot;_-;\-* #,##0\ &quot;DM&quot;_-;_-* &quot;-&quot;\ &quot;DM&quot;_-;_-@_-"/>
    <numFmt numFmtId="241" formatCode="&quot;DM&quot;#,##0.00;[Red]\-&quot;DM&quot;#,##0.00"/>
    <numFmt numFmtId="242" formatCode="0.0000"/>
    <numFmt numFmtId="243" formatCode="0.0%"/>
    <numFmt numFmtId="244" formatCode="0.0"/>
    <numFmt numFmtId="245" formatCode="[$-409]d/mmm/yy;@"/>
    <numFmt numFmtId="246" formatCode="0.00_);[Red]\(0.00\)"/>
    <numFmt numFmtId="247" formatCode="0.000%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sz val="9"/>
      <name val="Genev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0"/>
      <name val="GillSans"/>
      <family val="2"/>
    </font>
    <font>
      <sz val="10"/>
      <name val="Helv"/>
      <family val="2"/>
    </font>
    <font>
      <sz val="10"/>
      <color indexed="8"/>
      <name val="Arial Cyr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Times New Roman"/>
      <family val="1"/>
    </font>
    <font>
      <sz val="12"/>
      <name val="Tms Rmn"/>
      <family val="0"/>
    </font>
    <font>
      <b/>
      <i/>
      <sz val="12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Tms Rmn"/>
      <family val="0"/>
    </font>
    <font>
      <sz val="10"/>
      <name val="Trebuchet MS"/>
      <family val="2"/>
    </font>
    <font>
      <sz val="10"/>
      <color indexed="24"/>
      <name val="Arial"/>
      <family val="2"/>
    </font>
    <font>
      <b/>
      <sz val="10"/>
      <color indexed="57"/>
      <name val="Arial"/>
      <family val="2"/>
    </font>
    <font>
      <b/>
      <sz val="10"/>
      <color indexed="50"/>
      <name val="Arial"/>
      <family val="2"/>
    </font>
    <font>
      <sz val="10"/>
      <name val="MS Serif"/>
      <family val="1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0"/>
      <color indexed="17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Helv"/>
      <family val="0"/>
    </font>
    <font>
      <b/>
      <sz val="16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7"/>
      <name val="Helvetica"/>
      <family val="2"/>
    </font>
    <font>
      <sz val="8"/>
      <color indexed="14"/>
      <name val="Times New Roman"/>
      <family val="1"/>
    </font>
    <font>
      <sz val="10"/>
      <name val="Geneva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MS Sans Serif"/>
      <family val="2"/>
    </font>
    <font>
      <u val="single"/>
      <sz val="10"/>
      <name val="GillSans"/>
      <family val="2"/>
    </font>
    <font>
      <sz val="7"/>
      <color indexed="12"/>
      <name val="Arial"/>
      <family val="2"/>
    </font>
    <font>
      <sz val="8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.25"/>
      <name val="Helv"/>
      <family val="0"/>
    </font>
    <font>
      <sz val="8"/>
      <color indexed="8"/>
      <name val="Arial"/>
      <family val="2"/>
    </font>
    <font>
      <sz val="8"/>
      <color indexed="39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  <family val="0"/>
    </font>
    <font>
      <b/>
      <sz val="10"/>
      <color indexed="18"/>
      <name val="Symbol"/>
      <family val="1"/>
    </font>
    <font>
      <sz val="10"/>
      <name val="Tahoma"/>
      <family val="2"/>
    </font>
    <font>
      <b/>
      <sz val="10"/>
      <color indexed="16"/>
      <name val="Arial"/>
      <family val="2"/>
    </font>
    <font>
      <b/>
      <sz val="10"/>
      <color indexed="9"/>
      <name val="Tahoma"/>
      <family val="2"/>
    </font>
    <font>
      <b/>
      <sz val="12"/>
      <color indexed="16"/>
      <name val="Arial"/>
      <family val="2"/>
    </font>
    <font>
      <b/>
      <sz val="12"/>
      <name val="GillSans"/>
      <family val="2"/>
    </font>
    <font>
      <sz val="9"/>
      <name val="Tms Rmn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u val="single"/>
      <sz val="11"/>
      <name val="GillSans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sz val="11"/>
      <color indexed="10"/>
      <name val="Calibri"/>
      <family val="2"/>
    </font>
    <font>
      <b/>
      <sz val="8"/>
      <color indexed="8"/>
      <name val="Wingdings"/>
      <family val="0"/>
    </font>
    <font>
      <b/>
      <sz val="8"/>
      <color indexed="10"/>
      <name val="Wingdings"/>
      <family val="0"/>
    </font>
    <font>
      <b/>
      <sz val="8"/>
      <color indexed="9"/>
      <name val="Wingdings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돋움"/>
      <family val="0"/>
    </font>
    <font>
      <i/>
      <sz val="10"/>
      <name val="Verdana"/>
      <family val="2"/>
    </font>
    <font>
      <sz val="10"/>
      <name val="Verdana"/>
      <family val="2"/>
    </font>
    <font>
      <sz val="11"/>
      <name val="Times New Roman"/>
      <family val="1"/>
    </font>
    <font>
      <sz val="11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Calibri"/>
      <family val="2"/>
    </font>
    <font>
      <b/>
      <u val="single"/>
      <sz val="11"/>
      <color indexed="12"/>
      <name val="Times New Roman"/>
      <family val="1"/>
    </font>
    <font>
      <sz val="11"/>
      <color indexed="8"/>
      <name val="Arial"/>
      <family val="2"/>
    </font>
    <font>
      <sz val="11"/>
      <color indexed="8"/>
      <name val="Georgia"/>
      <family val="1"/>
    </font>
    <font>
      <u val="single"/>
      <sz val="11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0.5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rgb="FFFF0000"/>
      <name val="Calibri"/>
      <family val="2"/>
    </font>
    <font>
      <b/>
      <u val="single"/>
      <sz val="11"/>
      <color rgb="FF0000FF"/>
      <name val="Times New Roman"/>
      <family val="1"/>
    </font>
    <font>
      <sz val="11"/>
      <color theme="1"/>
      <name val="Arial"/>
      <family val="2"/>
    </font>
    <font>
      <sz val="11"/>
      <color theme="1"/>
      <name val="Georgia"/>
      <family val="1"/>
    </font>
    <font>
      <u val="single"/>
      <sz val="11"/>
      <color theme="1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Arial"/>
      <family val="2"/>
    </font>
    <font>
      <i/>
      <sz val="12"/>
      <color rgb="FF00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6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double"/>
    </border>
    <border>
      <left/>
      <right/>
      <top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/>
      <bottom style="hair">
        <color theme="0" tint="-0.4999699890613556"/>
      </bottom>
    </border>
    <border>
      <left style="thin">
        <color theme="1"/>
      </left>
      <right style="thin">
        <color theme="1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1"/>
      </left>
      <right style="thin">
        <color theme="1"/>
      </right>
      <top style="hair">
        <color theme="0" tint="-0.4999699890613556"/>
      </top>
      <bottom style="thin">
        <color theme="1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000000"/>
      </right>
      <top style="medium"/>
      <bottom style="thin"/>
    </border>
  </borders>
  <cellStyleXfs count="29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>
      <alignment/>
      <protection/>
    </xf>
    <xf numFmtId="0" fontId="13" fillId="0" borderId="0">
      <alignment/>
      <protection/>
    </xf>
    <xf numFmtId="0" fontId="13" fillId="0" borderId="0">
      <alignment horizontal="right"/>
      <protection/>
    </xf>
    <xf numFmtId="171" fontId="13" fillId="2" borderId="0">
      <alignment/>
      <protection/>
    </xf>
    <xf numFmtId="172" fontId="13" fillId="2" borderId="0">
      <alignment/>
      <protection/>
    </xf>
    <xf numFmtId="173" fontId="13" fillId="2" borderId="0">
      <alignment/>
      <protection/>
    </xf>
    <xf numFmtId="174" fontId="13" fillId="2" borderId="0">
      <alignment horizontal="right"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" fillId="27" borderId="0" applyNumberFormat="0" applyBorder="0" applyAlignment="0" applyProtection="0"/>
    <xf numFmtId="0" fontId="0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6" fillId="0" borderId="0">
      <alignment/>
      <protection/>
    </xf>
    <xf numFmtId="0" fontId="151" fillId="28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7" fillId="29" borderId="0" applyNumberFormat="0" applyBorder="0" applyAlignment="0" applyProtection="0"/>
    <xf numFmtId="0" fontId="151" fillId="3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7" fillId="20" borderId="0" applyNumberFormat="0" applyBorder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7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33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7" fillId="34" borderId="0" applyNumberFormat="0" applyBorder="0" applyAlignment="0" applyProtection="0"/>
    <xf numFmtId="0" fontId="151" fillId="2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7" fillId="30" borderId="0" applyNumberFormat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7" fillId="37" borderId="0" applyNumberFormat="0" applyBorder="0" applyAlignment="0" applyProtection="0"/>
    <xf numFmtId="0" fontId="151" fillId="8" borderId="0" applyNumberFormat="0" applyBorder="0" applyAlignment="0" applyProtection="0"/>
    <xf numFmtId="0" fontId="18" fillId="2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51" fillId="38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7" fillId="39" borderId="0" applyNumberFormat="0" applyBorder="0" applyAlignment="0" applyProtection="0"/>
    <xf numFmtId="0" fontId="151" fillId="30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7" fillId="41" borderId="0" applyNumberFormat="0" applyBorder="0" applyAlignment="0" applyProtection="0"/>
    <xf numFmtId="0" fontId="151" fillId="40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7" fillId="43" borderId="0" applyNumberFormat="0" applyBorder="0" applyAlignment="0" applyProtection="0"/>
    <xf numFmtId="0" fontId="151" fillId="42" borderId="0" applyNumberFormat="0" applyBorder="0" applyAlignment="0" applyProtection="0"/>
    <xf numFmtId="0" fontId="151" fillId="44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7" fillId="34" borderId="0" applyNumberFormat="0" applyBorder="0" applyAlignment="0" applyProtection="0"/>
    <xf numFmtId="0" fontId="151" fillId="45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7" fillId="30" borderId="0" applyNumberFormat="0" applyBorder="0" applyAlignment="0" applyProtection="0"/>
    <xf numFmtId="0" fontId="151" fillId="46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17" fillId="48" borderId="0" applyNumberFormat="0" applyBorder="0" applyAlignment="0" applyProtection="0"/>
    <xf numFmtId="0" fontId="151" fillId="4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Border="0" applyAlignment="0" applyProtection="0"/>
    <xf numFmtId="0" fontId="19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2" fillId="0" borderId="0">
      <alignment/>
      <protection/>
    </xf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0" fontId="23" fillId="7" borderId="0" applyNumberFormat="0" applyBorder="0" applyAlignment="0" applyProtection="0"/>
    <xf numFmtId="0" fontId="152" fillId="49" borderId="0" applyNumberFormat="0" applyBorder="0" applyAlignment="0" applyProtection="0"/>
    <xf numFmtId="17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Fill="0" applyProtection="0">
      <alignment horizontal="right"/>
    </xf>
    <xf numFmtId="0" fontId="26" fillId="0" borderId="2" applyFill="0" applyProtection="0">
      <alignment horizontal="right"/>
    </xf>
    <xf numFmtId="176" fontId="4" fillId="0" borderId="0" applyFill="0" applyBorder="0" applyAlignment="0">
      <protection/>
    </xf>
    <xf numFmtId="177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180" fontId="4" fillId="0" borderId="0" applyFill="0" applyBorder="0" applyAlignment="0">
      <protection/>
    </xf>
    <xf numFmtId="43" fontId="4" fillId="0" borderId="0" applyFill="0" applyBorder="0" applyAlignment="0">
      <protection/>
    </xf>
    <xf numFmtId="181" fontId="4" fillId="0" borderId="0" applyFill="0" applyBorder="0" applyAlignment="0">
      <protection/>
    </xf>
    <xf numFmtId="182" fontId="27" fillId="0" borderId="0" applyFill="0" applyBorder="0" applyAlignment="0">
      <protection/>
    </xf>
    <xf numFmtId="0" fontId="153" fillId="50" borderId="3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53" fillId="5" borderId="3" applyNumberFormat="0" applyAlignment="0" applyProtection="0"/>
    <xf numFmtId="0" fontId="28" fillId="2" borderId="4" applyNumberFormat="0" applyAlignment="0" applyProtection="0"/>
    <xf numFmtId="166" fontId="4" fillId="0" borderId="5" applyFont="0" applyFill="0" applyBorder="0" applyProtection="0">
      <alignment horizontal="right"/>
    </xf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29" fillId="52" borderId="7" applyNumberFormat="0" applyAlignment="0" applyProtection="0"/>
    <xf numFmtId="0" fontId="154" fillId="51" borderId="6" applyNumberFormat="0" applyAlignment="0" applyProtection="0"/>
    <xf numFmtId="0" fontId="30" fillId="53" borderId="0">
      <alignment/>
      <protection/>
    </xf>
    <xf numFmtId="169" fontId="0" fillId="0" borderId="0" applyFont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4" fontId="31" fillId="0" borderId="0" applyFill="0" applyBorder="0" applyAlignment="0" applyProtection="0"/>
    <xf numFmtId="40" fontId="31" fillId="0" borderId="0" applyFill="0" applyBorder="0" applyAlignment="0" applyProtection="0"/>
    <xf numFmtId="185" fontId="31" fillId="5" borderId="0" applyFill="0" applyBorder="0" applyAlignment="0">
      <protection/>
    </xf>
    <xf numFmtId="186" fontId="31" fillId="0" borderId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55" fillId="0" borderId="0" applyBorder="0" applyProtection="0">
      <alignment vertical="center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56" fillId="0" borderId="0" applyFont="0" applyFill="0" applyBorder="0" applyAlignment="0" applyProtection="0"/>
    <xf numFmtId="189" fontId="4" fillId="0" borderId="0" applyFill="0" applyBorder="0" applyAlignment="0">
      <protection hidden="1" locked="0"/>
    </xf>
    <xf numFmtId="189" fontId="4" fillId="0" borderId="0" applyFill="0" applyBorder="0" applyAlignment="0">
      <protection hidden="1" locked="0"/>
    </xf>
    <xf numFmtId="43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4" fillId="0" borderId="0" applyFont="0" applyFill="0" applyBorder="0" applyProtection="0">
      <alignment horizontal="right"/>
    </xf>
    <xf numFmtId="3" fontId="33" fillId="0" borderId="0" applyFont="0" applyFill="0" applyBorder="0" applyAlignment="0" applyProtection="0"/>
    <xf numFmtId="37" fontId="34" fillId="0" borderId="8" applyBorder="0">
      <alignment/>
      <protection/>
    </xf>
    <xf numFmtId="190" fontId="35" fillId="0" borderId="8" applyBorder="0">
      <alignment/>
      <protection/>
    </xf>
    <xf numFmtId="191" fontId="34" fillId="0" borderId="0" applyBorder="0">
      <alignment/>
      <protection/>
    </xf>
    <xf numFmtId="17" fontId="34" fillId="0" borderId="9" applyBorder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2" fontId="31" fillId="5" borderId="10" applyFill="0" applyBorder="0" applyAlignment="0">
      <protection/>
    </xf>
    <xf numFmtId="42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4" fillId="2" borderId="0" applyFont="0" applyBorder="0">
      <alignment/>
      <protection/>
    </xf>
    <xf numFmtId="195" fontId="13" fillId="2" borderId="11">
      <alignment horizontal="right"/>
      <protection/>
    </xf>
    <xf numFmtId="195" fontId="13" fillId="2" borderId="11">
      <alignment horizontal="right"/>
      <protection/>
    </xf>
    <xf numFmtId="37" fontId="38" fillId="0" borderId="0">
      <alignment/>
      <protection locked="0"/>
    </xf>
    <xf numFmtId="196" fontId="39" fillId="0" borderId="0" applyFill="0" applyBorder="0" applyProtection="0">
      <alignment horizontal="left"/>
    </xf>
    <xf numFmtId="196" fontId="39" fillId="0" borderId="0" applyFill="0" applyBorder="0" applyAlignment="0" applyProtection="0"/>
    <xf numFmtId="196" fontId="39" fillId="0" borderId="0" applyFill="0" applyBorder="0" applyAlignment="0" applyProtection="0"/>
    <xf numFmtId="196" fontId="39" fillId="0" borderId="0" applyFill="0" applyBorder="0" applyAlignment="0" applyProtection="0"/>
    <xf numFmtId="196" fontId="39" fillId="0" borderId="0" applyFill="0" applyBorder="0" applyProtection="0">
      <alignment horizontal="left"/>
    </xf>
    <xf numFmtId="196" fontId="39" fillId="0" borderId="0" applyFill="0" applyBorder="0" applyAlignment="0" applyProtection="0"/>
    <xf numFmtId="15" fontId="40" fillId="0" borderId="0" applyFont="0" applyFill="0" applyBorder="0" applyAlignment="0" applyProtection="0"/>
    <xf numFmtId="14" fontId="41" fillId="0" borderId="0" applyFill="0" applyBorder="0" applyAlignment="0">
      <protection/>
    </xf>
    <xf numFmtId="15" fontId="42" fillId="0" borderId="0">
      <alignment/>
      <protection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37" fontId="7" fillId="0" borderId="12">
      <alignment/>
      <protection/>
    </xf>
    <xf numFmtId="190" fontId="7" fillId="0" borderId="12">
      <alignment/>
      <protection/>
    </xf>
    <xf numFmtId="190" fontId="7" fillId="0" borderId="12">
      <alignment/>
      <protection/>
    </xf>
    <xf numFmtId="190" fontId="7" fillId="0" borderId="12">
      <alignment/>
      <protection/>
    </xf>
    <xf numFmtId="0" fontId="31" fillId="0" borderId="0" applyNumberFormat="0" applyFill="0" applyBorder="0" applyAlignment="0" applyProtection="0"/>
    <xf numFmtId="187" fontId="4" fillId="0" borderId="0" applyFill="0" applyBorder="0" applyAlignment="0">
      <protection/>
    </xf>
    <xf numFmtId="182" fontId="27" fillId="0" borderId="0" applyFill="0" applyBorder="0" applyAlignment="0">
      <protection/>
    </xf>
    <xf numFmtId="187" fontId="4" fillId="0" borderId="0" applyFill="0" applyBorder="0" applyAlignment="0">
      <protection/>
    </xf>
    <xf numFmtId="199" fontId="27" fillId="0" borderId="0" applyFill="0" applyBorder="0" applyAlignment="0">
      <protection/>
    </xf>
    <xf numFmtId="182" fontId="27" fillId="0" borderId="0" applyFill="0" applyBorder="0" applyAlignment="0">
      <protection/>
    </xf>
    <xf numFmtId="0" fontId="43" fillId="0" borderId="0" applyNumberFormat="0" applyAlignment="0">
      <protection/>
    </xf>
    <xf numFmtId="200" fontId="13" fillId="54" borderId="0">
      <alignment/>
      <protection/>
    </xf>
    <xf numFmtId="201" fontId="13" fillId="54" borderId="0">
      <alignment/>
      <protection/>
    </xf>
    <xf numFmtId="202" fontId="13" fillId="54" borderId="0">
      <alignment/>
      <protection/>
    </xf>
    <xf numFmtId="203" fontId="13" fillId="0" borderId="0">
      <alignment/>
      <protection/>
    </xf>
    <xf numFmtId="200" fontId="13" fillId="54" borderId="0">
      <alignment/>
      <protection/>
    </xf>
    <xf numFmtId="204" fontId="13" fillId="0" borderId="0">
      <alignment/>
      <protection/>
    </xf>
    <xf numFmtId="205" fontId="13" fillId="0" borderId="0">
      <alignment/>
      <protection/>
    </xf>
    <xf numFmtId="206" fontId="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207" fontId="4" fillId="0" borderId="0" applyBorder="0" applyProtection="0">
      <alignment/>
    </xf>
    <xf numFmtId="201" fontId="13" fillId="0" borderId="13">
      <alignment/>
      <protection/>
    </xf>
    <xf numFmtId="208" fontId="13" fillId="2" borderId="11">
      <alignment horizontal="right"/>
      <protection/>
    </xf>
    <xf numFmtId="208" fontId="13" fillId="2" borderId="11">
      <alignment horizontal="right"/>
      <protection/>
    </xf>
    <xf numFmtId="0" fontId="24" fillId="0" borderId="0">
      <alignment horizontal="right"/>
      <protection/>
    </xf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0" fontId="45" fillId="10" borderId="0" applyNumberFormat="0" applyBorder="0" applyAlignment="0" applyProtection="0"/>
    <xf numFmtId="0" fontId="159" fillId="55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48" fillId="0" borderId="14" applyNumberFormat="0" applyAlignment="0" applyProtection="0"/>
    <xf numFmtId="0" fontId="48" fillId="0" borderId="14" applyNumberFormat="0" applyAlignment="0" applyProtection="0"/>
    <xf numFmtId="0" fontId="48" fillId="0" borderId="14" applyNumberFormat="0" applyAlignment="0" applyProtection="0"/>
    <xf numFmtId="0" fontId="48" fillId="0" borderId="15">
      <alignment horizontal="left" vertical="center"/>
      <protection/>
    </xf>
    <xf numFmtId="0" fontId="48" fillId="0" borderId="15">
      <alignment horizontal="left" vertical="center"/>
      <protection/>
    </xf>
    <xf numFmtId="0" fontId="48" fillId="0" borderId="15">
      <alignment horizontal="left" vertical="center"/>
      <protection/>
    </xf>
    <xf numFmtId="0" fontId="48" fillId="0" borderId="15">
      <alignment horizontal="left" vertical="center"/>
      <protection/>
    </xf>
    <xf numFmtId="0" fontId="49" fillId="0" borderId="0" applyFill="0" applyBorder="0" applyProtection="0">
      <alignment horizontal="right"/>
    </xf>
    <xf numFmtId="0" fontId="16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161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52" fillId="0" borderId="20" applyNumberFormat="0" applyFill="0" applyAlignment="0" applyProtection="0"/>
    <xf numFmtId="0" fontId="132" fillId="0" borderId="19" applyNumberFormat="0" applyFill="0" applyAlignment="0" applyProtection="0"/>
    <xf numFmtId="0" fontId="16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1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1" fontId="11" fillId="0" borderId="24">
      <alignment horizontal="right" vertical="center"/>
      <protection/>
    </xf>
    <xf numFmtId="191" fontId="11" fillId="0" borderId="24">
      <alignment horizontal="right" vertical="center"/>
      <protection/>
    </xf>
    <xf numFmtId="209" fontId="31" fillId="0" borderId="0" applyFill="0" applyBorder="0" applyAlignment="0" applyProtection="0"/>
    <xf numFmtId="0" fontId="1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56" borderId="3" applyNumberFormat="0" applyAlignment="0" applyProtection="0"/>
    <xf numFmtId="10" fontId="11" fillId="5" borderId="8" applyNumberFormat="0" applyBorder="0" applyAlignment="0" applyProtection="0"/>
    <xf numFmtId="10" fontId="11" fillId="5" borderId="8" applyNumberFormat="0" applyBorder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0" fontId="56" fillId="8" borderId="4" applyNumberFormat="0" applyAlignment="0" applyProtection="0"/>
    <xf numFmtId="0" fontId="165" fillId="56" borderId="3" applyNumberFormat="0" applyAlignment="0" applyProtection="0"/>
    <xf numFmtId="0" fontId="56" fillId="8" borderId="4" applyNumberFormat="0" applyAlignment="0" applyProtection="0"/>
    <xf numFmtId="191" fontId="57" fillId="0" borderId="0" applyBorder="0">
      <alignment/>
      <protection/>
    </xf>
    <xf numFmtId="210" fontId="58" fillId="0" borderId="0">
      <alignment/>
      <protection/>
    </xf>
    <xf numFmtId="0" fontId="59" fillId="0" borderId="0">
      <alignment/>
      <protection/>
    </xf>
    <xf numFmtId="191" fontId="22" fillId="0" borderId="0" applyNumberFormat="0" applyAlignment="0">
      <protection/>
    </xf>
    <xf numFmtId="187" fontId="4" fillId="0" borderId="0" applyFill="0" applyBorder="0" applyAlignment="0">
      <protection/>
    </xf>
    <xf numFmtId="182" fontId="27" fillId="0" borderId="0" applyFill="0" applyBorder="0" applyAlignment="0">
      <protection/>
    </xf>
    <xf numFmtId="187" fontId="4" fillId="0" borderId="0" applyFill="0" applyBorder="0" applyAlignment="0">
      <protection/>
    </xf>
    <xf numFmtId="199" fontId="27" fillId="0" borderId="0" applyFill="0" applyBorder="0" applyAlignment="0">
      <protection/>
    </xf>
    <xf numFmtId="182" fontId="27" fillId="0" borderId="0" applyFill="0" applyBorder="0" applyAlignment="0">
      <protection/>
    </xf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0" fontId="60" fillId="0" borderId="26" applyNumberFormat="0" applyFill="0" applyAlignment="0" applyProtection="0"/>
    <xf numFmtId="0" fontId="166" fillId="0" borderId="25" applyNumberFormat="0" applyFill="0" applyAlignment="0" applyProtection="0"/>
    <xf numFmtId="191" fontId="4" fillId="0" borderId="0" applyNumberFormat="0" applyFont="0" applyFill="0" applyBorder="0" applyAlignment="0">
      <protection/>
    </xf>
    <xf numFmtId="211" fontId="13" fillId="0" borderId="0">
      <alignment horizontal="right"/>
      <protection/>
    </xf>
    <xf numFmtId="212" fontId="13" fillId="54" borderId="0">
      <alignment horizontal="right"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13" fontId="13" fillId="54" borderId="11">
      <alignment horizontal="right"/>
      <protection/>
    </xf>
    <xf numFmtId="214" fontId="42" fillId="0" borderId="0" applyFont="0" applyFill="0" applyBorder="0" applyAlignment="0" applyProtection="0"/>
    <xf numFmtId="215" fontId="42" fillId="0" borderId="0" applyFont="0" applyFill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0" fontId="61" fillId="23" borderId="0" applyNumberFormat="0" applyBorder="0" applyAlignment="0" applyProtection="0"/>
    <xf numFmtId="0" fontId="167" fillId="57" borderId="0" applyNumberFormat="0" applyBorder="0" applyAlignment="0" applyProtection="0"/>
    <xf numFmtId="37" fontId="62" fillId="0" borderId="0">
      <alignment/>
      <protection/>
    </xf>
    <xf numFmtId="216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38" fontId="24" fillId="58" borderId="0" applyFill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124" fillId="0" borderId="0">
      <alignment/>
      <protection/>
    </xf>
    <xf numFmtId="0" fontId="4" fillId="0" borderId="0">
      <alignment/>
      <protection/>
    </xf>
    <xf numFmtId="245" fontId="4" fillId="0" borderId="0">
      <alignment/>
      <protection/>
    </xf>
    <xf numFmtId="0" fontId="0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4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" fillId="11" borderId="28" applyNumberFormat="0" applyFont="0" applyAlignment="0" applyProtection="0"/>
    <xf numFmtId="0" fontId="1" fillId="59" borderId="27" applyNumberFormat="0" applyFont="0" applyAlignment="0" applyProtection="0"/>
    <xf numFmtId="0" fontId="1" fillId="11" borderId="28" applyNumberFormat="0" applyFont="0" applyAlignment="0" applyProtection="0"/>
    <xf numFmtId="0" fontId="168" fillId="50" borderId="29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0" fontId="64" fillId="2" borderId="30" applyNumberFormat="0" applyAlignment="0" applyProtection="0"/>
    <xf numFmtId="0" fontId="168" fillId="5" borderId="29" applyNumberFormat="0" applyAlignment="0" applyProtection="0"/>
    <xf numFmtId="0" fontId="64" fillId="2" borderId="30" applyNumberFormat="0" applyAlignment="0" applyProtection="0"/>
    <xf numFmtId="177" fontId="41" fillId="5" borderId="0">
      <alignment horizontal="right"/>
      <protection/>
    </xf>
    <xf numFmtId="0" fontId="65" fillId="60" borderId="0">
      <alignment horizontal="center"/>
      <protection/>
    </xf>
    <xf numFmtId="0" fontId="66" fillId="61" borderId="0">
      <alignment/>
      <protection/>
    </xf>
    <xf numFmtId="0" fontId="67" fillId="5" borderId="0" applyBorder="0">
      <alignment horizontal="centerContinuous"/>
      <protection/>
    </xf>
    <xf numFmtId="0" fontId="68" fillId="61" borderId="0" applyBorder="0">
      <alignment horizontal="centerContinuous"/>
      <protection/>
    </xf>
    <xf numFmtId="191" fontId="2" fillId="0" borderId="0">
      <alignment/>
      <protection/>
    </xf>
    <xf numFmtId="0" fontId="22" fillId="10" borderId="0" applyNumberFormat="0" applyFont="0" applyBorder="0" applyAlignment="0" applyProtection="0"/>
    <xf numFmtId="217" fontId="13" fillId="54" borderId="0">
      <alignment/>
      <protection/>
    </xf>
    <xf numFmtId="218" fontId="13" fillId="0" borderId="0">
      <alignment/>
      <protection/>
    </xf>
    <xf numFmtId="9" fontId="0" fillId="0" borderId="0" applyFont="0" applyFill="0" applyBorder="0" applyAlignment="0" applyProtection="0"/>
    <xf numFmtId="219" fontId="31" fillId="5" borderId="0" applyFill="0" applyBorder="0" applyAlignment="0" applyProtection="0"/>
    <xf numFmtId="220" fontId="31" fillId="5" borderId="0" applyFill="0" applyBorder="0" applyAlignment="0" applyProtection="0"/>
    <xf numFmtId="221" fontId="31" fillId="0" borderId="0" applyFill="0" applyBorder="0" applyAlignment="0" applyProtection="0"/>
    <xf numFmtId="215" fontId="27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5" fillId="0" borderId="0" applyBorder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87" fontId="4" fillId="0" borderId="0" applyFill="0" applyBorder="0" applyAlignment="0">
      <protection/>
    </xf>
    <xf numFmtId="182" fontId="27" fillId="0" borderId="0" applyFill="0" applyBorder="0" applyAlignment="0">
      <protection/>
    </xf>
    <xf numFmtId="187" fontId="4" fillId="0" borderId="0" applyFill="0" applyBorder="0" applyAlignment="0">
      <protection/>
    </xf>
    <xf numFmtId="199" fontId="27" fillId="0" borderId="0" applyFill="0" applyBorder="0" applyAlignment="0">
      <protection/>
    </xf>
    <xf numFmtId="182" fontId="27" fillId="0" borderId="0" applyFill="0" applyBorder="0" applyAlignment="0">
      <protection/>
    </xf>
    <xf numFmtId="223" fontId="13" fillId="54" borderId="0">
      <alignment horizontal="right"/>
      <protection/>
    </xf>
    <xf numFmtId="1" fontId="4" fillId="0" borderId="0" applyFont="0" applyBorder="0">
      <alignment horizontal="center"/>
      <protection locked="0"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69" fillId="0" borderId="31">
      <alignment horizontal="center"/>
      <protection/>
    </xf>
    <xf numFmtId="0" fontId="69" fillId="0" borderId="31">
      <alignment horizontal="center"/>
      <protection/>
    </xf>
    <xf numFmtId="3" fontId="42" fillId="0" borderId="0" applyFont="0" applyFill="0" applyBorder="0" applyAlignment="0" applyProtection="0"/>
    <xf numFmtId="0" fontId="42" fillId="62" borderId="0" applyNumberFormat="0" applyFont="0" applyBorder="0" applyAlignment="0" applyProtection="0"/>
    <xf numFmtId="224" fontId="13" fillId="2" borderId="0">
      <alignment/>
      <protection/>
    </xf>
    <xf numFmtId="224" fontId="13" fillId="2" borderId="0">
      <alignment/>
      <protection/>
    </xf>
    <xf numFmtId="0" fontId="70" fillId="0" borderId="0">
      <alignment horizontal="center"/>
      <protection/>
    </xf>
    <xf numFmtId="0" fontId="13" fillId="0" borderId="24">
      <alignment horizontal="centerContinuous"/>
      <protection/>
    </xf>
    <xf numFmtId="0" fontId="13" fillId="0" borderId="24">
      <alignment horizontal="centerContinuous"/>
      <protection/>
    </xf>
    <xf numFmtId="225" fontId="13" fillId="2" borderId="0">
      <alignment horizontal="right"/>
      <protection/>
    </xf>
    <xf numFmtId="226" fontId="13" fillId="2" borderId="11">
      <alignment horizontal="right"/>
      <protection/>
    </xf>
    <xf numFmtId="227" fontId="71" fillId="0" borderId="0">
      <alignment/>
      <protection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28" fontId="72" fillId="0" borderId="0" applyNumberFormat="0" applyFill="0" applyBorder="0" applyAlignment="0" applyProtection="0"/>
    <xf numFmtId="4" fontId="73" fillId="23" borderId="32" applyNumberFormat="0" applyProtection="0">
      <alignment vertical="center"/>
    </xf>
    <xf numFmtId="4" fontId="73" fillId="23" borderId="32" applyNumberFormat="0" applyProtection="0">
      <alignment vertical="center"/>
    </xf>
    <xf numFmtId="4" fontId="74" fillId="23" borderId="32" applyNumberFormat="0" applyProtection="0">
      <alignment vertical="center"/>
    </xf>
    <xf numFmtId="4" fontId="74" fillId="23" borderId="32" applyNumberFormat="0" applyProtection="0">
      <alignment vertical="center"/>
    </xf>
    <xf numFmtId="4" fontId="73" fillId="23" borderId="32" applyNumberFormat="0" applyProtection="0">
      <alignment horizontal="left" vertical="center" indent="1"/>
    </xf>
    <xf numFmtId="4" fontId="73" fillId="23" borderId="32" applyNumberFormat="0" applyProtection="0">
      <alignment horizontal="left" vertical="center" indent="1"/>
    </xf>
    <xf numFmtId="0" fontId="73" fillId="23" borderId="32" applyNumberFormat="0" applyProtection="0">
      <alignment horizontal="left" vertical="top" indent="1"/>
    </xf>
    <xf numFmtId="0" fontId="73" fillId="23" borderId="32" applyNumberFormat="0" applyProtection="0">
      <alignment horizontal="left" vertical="top" indent="1"/>
    </xf>
    <xf numFmtId="4" fontId="73" fillId="58" borderId="0" applyNumberFormat="0" applyProtection="0">
      <alignment horizontal="left" vertical="center" indent="1"/>
    </xf>
    <xf numFmtId="4" fontId="41" fillId="7" borderId="32" applyNumberFormat="0" applyProtection="0">
      <alignment horizontal="right" vertical="center"/>
    </xf>
    <xf numFmtId="4" fontId="41" fillId="7" borderId="32" applyNumberFormat="0" applyProtection="0">
      <alignment horizontal="right" vertical="center"/>
    </xf>
    <xf numFmtId="4" fontId="41" fillId="20" borderId="32" applyNumberFormat="0" applyProtection="0">
      <alignment horizontal="right" vertical="center"/>
    </xf>
    <xf numFmtId="4" fontId="41" fillId="20" borderId="32" applyNumberFormat="0" applyProtection="0">
      <alignment horizontal="right" vertical="center"/>
    </xf>
    <xf numFmtId="4" fontId="41" fillId="41" borderId="32" applyNumberFormat="0" applyProtection="0">
      <alignment horizontal="right" vertical="center"/>
    </xf>
    <xf numFmtId="4" fontId="41" fillId="41" borderId="32" applyNumberFormat="0" applyProtection="0">
      <alignment horizontal="right" vertical="center"/>
    </xf>
    <xf numFmtId="4" fontId="41" fillId="27" borderId="32" applyNumberFormat="0" applyProtection="0">
      <alignment horizontal="right" vertical="center"/>
    </xf>
    <xf numFmtId="4" fontId="41" fillId="27" borderId="32" applyNumberFormat="0" applyProtection="0">
      <alignment horizontal="right" vertical="center"/>
    </xf>
    <xf numFmtId="4" fontId="41" fillId="37" borderId="32" applyNumberFormat="0" applyProtection="0">
      <alignment horizontal="right" vertical="center"/>
    </xf>
    <xf numFmtId="4" fontId="41" fillId="37" borderId="32" applyNumberFormat="0" applyProtection="0">
      <alignment horizontal="right" vertical="center"/>
    </xf>
    <xf numFmtId="4" fontId="41" fillId="48" borderId="32" applyNumberFormat="0" applyProtection="0">
      <alignment horizontal="right" vertical="center"/>
    </xf>
    <xf numFmtId="4" fontId="41" fillId="48" borderId="32" applyNumberFormat="0" applyProtection="0">
      <alignment horizontal="right" vertical="center"/>
    </xf>
    <xf numFmtId="4" fontId="41" fillId="43" borderId="32" applyNumberFormat="0" applyProtection="0">
      <alignment horizontal="right" vertical="center"/>
    </xf>
    <xf numFmtId="4" fontId="41" fillId="43" borderId="32" applyNumberFormat="0" applyProtection="0">
      <alignment horizontal="right" vertical="center"/>
    </xf>
    <xf numFmtId="4" fontId="41" fillId="63" borderId="32" applyNumberFormat="0" applyProtection="0">
      <alignment horizontal="right" vertical="center"/>
    </xf>
    <xf numFmtId="4" fontId="41" fillId="63" borderId="32" applyNumberFormat="0" applyProtection="0">
      <alignment horizontal="right" vertical="center"/>
    </xf>
    <xf numFmtId="4" fontId="41" fillId="22" borderId="32" applyNumberFormat="0" applyProtection="0">
      <alignment horizontal="right" vertical="center"/>
    </xf>
    <xf numFmtId="4" fontId="41" fillId="22" borderId="32" applyNumberFormat="0" applyProtection="0">
      <alignment horizontal="right" vertical="center"/>
    </xf>
    <xf numFmtId="4" fontId="73" fillId="64" borderId="33" applyNumberFormat="0" applyProtection="0">
      <alignment horizontal="left" vertical="center" indent="1"/>
    </xf>
    <xf numFmtId="4" fontId="73" fillId="64" borderId="33" applyNumberFormat="0" applyProtection="0">
      <alignment horizontal="left" vertical="center" indent="1"/>
    </xf>
    <xf numFmtId="4" fontId="73" fillId="64" borderId="33" applyNumberFormat="0" applyProtection="0">
      <alignment horizontal="left" vertical="center" indent="1"/>
    </xf>
    <xf numFmtId="4" fontId="41" fillId="65" borderId="0" applyNumberFormat="0" applyProtection="0">
      <alignment horizontal="left" vertical="center" indent="1"/>
    </xf>
    <xf numFmtId="4" fontId="75" fillId="45" borderId="0" applyNumberFormat="0" applyProtection="0">
      <alignment horizontal="left" vertical="center" indent="1"/>
    </xf>
    <xf numFmtId="4" fontId="41" fillId="58" borderId="32" applyNumberFormat="0" applyProtection="0">
      <alignment horizontal="right" vertical="center"/>
    </xf>
    <xf numFmtId="4" fontId="41" fillId="58" borderId="32" applyNumberFormat="0" applyProtection="0">
      <alignment horizontal="right" vertical="center"/>
    </xf>
    <xf numFmtId="4" fontId="41" fillId="65" borderId="0" applyNumberFormat="0" applyProtection="0">
      <alignment horizontal="left" vertical="center" indent="1"/>
    </xf>
    <xf numFmtId="4" fontId="41" fillId="58" borderId="0" applyNumberFormat="0" applyProtection="0">
      <alignment horizontal="left" vertical="center" indent="1"/>
    </xf>
    <xf numFmtId="0" fontId="4" fillId="45" borderId="32" applyNumberFormat="0" applyProtection="0">
      <alignment horizontal="left" vertical="center" indent="1"/>
    </xf>
    <xf numFmtId="0" fontId="4" fillId="45" borderId="32" applyNumberFormat="0" applyProtection="0">
      <alignment horizontal="left" vertical="center" indent="1"/>
    </xf>
    <xf numFmtId="0" fontId="4" fillId="45" borderId="32" applyNumberFormat="0" applyProtection="0">
      <alignment horizontal="left" vertical="top" indent="1"/>
    </xf>
    <xf numFmtId="0" fontId="4" fillId="45" borderId="32" applyNumberFormat="0" applyProtection="0">
      <alignment horizontal="left" vertical="top" indent="1"/>
    </xf>
    <xf numFmtId="0" fontId="4" fillId="58" borderId="32" applyNumberFormat="0" applyProtection="0">
      <alignment horizontal="left" vertical="center" indent="1"/>
    </xf>
    <xf numFmtId="0" fontId="4" fillId="58" borderId="32" applyNumberFormat="0" applyProtection="0">
      <alignment horizontal="left" vertical="center" indent="1"/>
    </xf>
    <xf numFmtId="0" fontId="4" fillId="58" borderId="32" applyNumberFormat="0" applyProtection="0">
      <alignment horizontal="left" vertical="top" indent="1"/>
    </xf>
    <xf numFmtId="0" fontId="4" fillId="58" borderId="32" applyNumberFormat="0" applyProtection="0">
      <alignment horizontal="left" vertical="top" indent="1"/>
    </xf>
    <xf numFmtId="0" fontId="4" fillId="18" borderId="32" applyNumberFormat="0" applyProtection="0">
      <alignment horizontal="left" vertical="center" indent="1"/>
    </xf>
    <xf numFmtId="0" fontId="4" fillId="18" borderId="32" applyNumberFormat="0" applyProtection="0">
      <alignment horizontal="left" vertical="center" indent="1"/>
    </xf>
    <xf numFmtId="0" fontId="4" fillId="18" borderId="32" applyNumberFormat="0" applyProtection="0">
      <alignment horizontal="left" vertical="top" indent="1"/>
    </xf>
    <xf numFmtId="0" fontId="4" fillId="18" borderId="32" applyNumberFormat="0" applyProtection="0">
      <alignment horizontal="left" vertical="top" indent="1"/>
    </xf>
    <xf numFmtId="0" fontId="4" fillId="65" borderId="32" applyNumberFormat="0" applyProtection="0">
      <alignment horizontal="left" vertical="center" indent="1"/>
    </xf>
    <xf numFmtId="0" fontId="4" fillId="65" borderId="32" applyNumberFormat="0" applyProtection="0">
      <alignment horizontal="left" vertical="center" indent="1"/>
    </xf>
    <xf numFmtId="0" fontId="4" fillId="65" borderId="32" applyNumberFormat="0" applyProtection="0">
      <alignment horizontal="left" vertical="top" indent="1"/>
    </xf>
    <xf numFmtId="0" fontId="4" fillId="65" borderId="32" applyNumberFormat="0" applyProtection="0">
      <alignment horizontal="left" vertical="top" indent="1"/>
    </xf>
    <xf numFmtId="4" fontId="41" fillId="11" borderId="32" applyNumberFormat="0" applyProtection="0">
      <alignment vertical="center"/>
    </xf>
    <xf numFmtId="4" fontId="41" fillId="11" borderId="32" applyNumberFormat="0" applyProtection="0">
      <alignment vertical="center"/>
    </xf>
    <xf numFmtId="4" fontId="76" fillId="11" borderId="32" applyNumberFormat="0" applyProtection="0">
      <alignment vertical="center"/>
    </xf>
    <xf numFmtId="4" fontId="76" fillId="11" borderId="32" applyNumberFormat="0" applyProtection="0">
      <alignment vertical="center"/>
    </xf>
    <xf numFmtId="4" fontId="41" fillId="11" borderId="32" applyNumberFormat="0" applyProtection="0">
      <alignment horizontal="left" vertical="center" indent="1"/>
    </xf>
    <xf numFmtId="4" fontId="41" fillId="11" borderId="32" applyNumberFormat="0" applyProtection="0">
      <alignment horizontal="left" vertical="center" indent="1"/>
    </xf>
    <xf numFmtId="0" fontId="41" fillId="11" borderId="32" applyNumberFormat="0" applyProtection="0">
      <alignment horizontal="left" vertical="top" indent="1"/>
    </xf>
    <xf numFmtId="0" fontId="41" fillId="11" borderId="32" applyNumberFormat="0" applyProtection="0">
      <alignment horizontal="left" vertical="top" indent="1"/>
    </xf>
    <xf numFmtId="4" fontId="41" fillId="65" borderId="32" applyNumberFormat="0" applyProtection="0">
      <alignment horizontal="right" vertical="center"/>
    </xf>
    <xf numFmtId="4" fontId="41" fillId="65" borderId="32" applyNumberFormat="0" applyProtection="0">
      <alignment horizontal="right" vertical="center"/>
    </xf>
    <xf numFmtId="4" fontId="76" fillId="65" borderId="32" applyNumberFormat="0" applyProtection="0">
      <alignment horizontal="right" vertical="center"/>
    </xf>
    <xf numFmtId="4" fontId="76" fillId="65" borderId="32" applyNumberFormat="0" applyProtection="0">
      <alignment horizontal="right" vertical="center"/>
    </xf>
    <xf numFmtId="4" fontId="41" fillId="58" borderId="32" applyNumberFormat="0" applyProtection="0">
      <alignment horizontal="left" vertical="center" indent="1"/>
    </xf>
    <xf numFmtId="4" fontId="41" fillId="58" borderId="32" applyNumberFormat="0" applyProtection="0">
      <alignment horizontal="left" vertical="center" indent="1"/>
    </xf>
    <xf numFmtId="0" fontId="41" fillId="58" borderId="32" applyNumberFormat="0" applyProtection="0">
      <alignment horizontal="left" vertical="top" indent="1"/>
    </xf>
    <xf numFmtId="0" fontId="41" fillId="58" borderId="32" applyNumberFormat="0" applyProtection="0">
      <alignment horizontal="left" vertical="top" indent="1"/>
    </xf>
    <xf numFmtId="4" fontId="77" fillId="54" borderId="0" applyNumberFormat="0" applyProtection="0">
      <alignment horizontal="left" vertical="center" indent="1"/>
    </xf>
    <xf numFmtId="4" fontId="78" fillId="65" borderId="32" applyNumberFormat="0" applyProtection="0">
      <alignment horizontal="right" vertical="center"/>
    </xf>
    <xf numFmtId="4" fontId="78" fillId="65" borderId="32" applyNumberFormat="0" applyProtection="0">
      <alignment horizontal="right" vertical="center"/>
    </xf>
    <xf numFmtId="0" fontId="48" fillId="0" borderId="0" applyFill="0" applyBorder="0" applyProtection="0">
      <alignment horizontal="left"/>
    </xf>
    <xf numFmtId="49" fontId="79" fillId="66" borderId="34">
      <alignment/>
      <protection/>
    </xf>
    <xf numFmtId="49" fontId="79" fillId="66" borderId="0">
      <alignment/>
      <protection/>
    </xf>
    <xf numFmtId="0" fontId="80" fillId="5" borderId="34">
      <alignment/>
      <protection locked="0"/>
    </xf>
    <xf numFmtId="0" fontId="80" fillId="66" borderId="0">
      <alignment/>
      <protection/>
    </xf>
    <xf numFmtId="0" fontId="81" fillId="27" borderId="0">
      <alignment/>
      <protection/>
    </xf>
    <xf numFmtId="0" fontId="82" fillId="67" borderId="35">
      <alignment/>
      <protection/>
    </xf>
    <xf numFmtId="1" fontId="22" fillId="0" borderId="0" applyBorder="0">
      <alignment horizontal="left" vertical="top" wrapText="1"/>
      <protection/>
    </xf>
    <xf numFmtId="215" fontId="42" fillId="0" borderId="0">
      <alignment horizontal="center"/>
      <protection/>
    </xf>
    <xf numFmtId="12" fontId="4" fillId="0" borderId="0" applyFont="0" applyFill="0" applyBorder="0" applyProtection="0">
      <alignment horizontal="right"/>
    </xf>
    <xf numFmtId="0" fontId="4" fillId="54" borderId="0" applyFont="0" applyFill="0" applyBorder="0" applyProtection="0">
      <alignment horizontal="right"/>
    </xf>
    <xf numFmtId="0" fontId="41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0" borderId="0" applyNumberFormat="0" applyFill="0" applyBorder="0" applyProtection="0">
      <alignment/>
    </xf>
    <xf numFmtId="4" fontId="11" fillId="0" borderId="0" applyFill="0" applyBorder="0" applyProtection="0">
      <alignment wrapText="1"/>
    </xf>
    <xf numFmtId="0" fontId="11" fillId="0" borderId="0" applyNumberFormat="0" applyFill="0" applyBorder="0" applyProtection="0">
      <alignment horizontal="left" vertical="top" wrapText="1"/>
    </xf>
    <xf numFmtId="229" fontId="84" fillId="0" borderId="0" applyFill="0" applyBorder="0" applyProtection="0">
      <alignment horizontal="center" wrapText="1"/>
    </xf>
    <xf numFmtId="230" fontId="84" fillId="0" borderId="0" applyFill="0" applyBorder="0" applyProtection="0">
      <alignment horizontal="right" wrapText="1"/>
    </xf>
    <xf numFmtId="231" fontId="84" fillId="0" borderId="0" applyFill="0" applyBorder="0" applyProtection="0">
      <alignment horizontal="right"/>
    </xf>
    <xf numFmtId="232" fontId="84" fillId="0" borderId="0" applyFill="0" applyBorder="0" applyProtection="0">
      <alignment horizontal="right"/>
    </xf>
    <xf numFmtId="0" fontId="20" fillId="0" borderId="36" applyNumberFormat="0" applyFill="0" applyProtection="0">
      <alignment wrapText="1"/>
    </xf>
    <xf numFmtId="0" fontId="20" fillId="0" borderId="36" applyNumberFormat="0" applyFill="0" applyProtection="0">
      <alignment horizontal="center" wrapText="1"/>
    </xf>
    <xf numFmtId="0" fontId="41" fillId="0" borderId="0" applyNumberFormat="0" applyBorder="0" applyAlignment="0">
      <protection/>
    </xf>
    <xf numFmtId="0" fontId="85" fillId="0" borderId="0" applyNumberFormat="0" applyBorder="0" applyAlignment="0">
      <protection/>
    </xf>
    <xf numFmtId="0" fontId="86" fillId="0" borderId="0" applyNumberFormat="0" applyBorder="0" applyAlignment="0">
      <protection/>
    </xf>
    <xf numFmtId="0" fontId="75" fillId="0" borderId="0" applyNumberFormat="0" applyBorder="0" applyAlignment="0">
      <protection/>
    </xf>
    <xf numFmtId="0" fontId="87" fillId="0" borderId="0" applyNumberFormat="0" applyBorder="0" applyAlignment="0">
      <protection/>
    </xf>
    <xf numFmtId="0" fontId="41" fillId="0" borderId="0" applyNumberFormat="0" applyBorder="0" applyAlignment="0">
      <protection/>
    </xf>
    <xf numFmtId="37" fontId="46" fillId="0" borderId="0">
      <alignment/>
      <protection/>
    </xf>
    <xf numFmtId="40" fontId="88" fillId="0" borderId="0" applyBorder="0">
      <alignment horizontal="right"/>
      <protection/>
    </xf>
    <xf numFmtId="0" fontId="89" fillId="0" borderId="1" applyNumberFormat="0" applyFill="0" applyBorder="0" applyAlignment="0" applyProtection="0"/>
    <xf numFmtId="0" fontId="89" fillId="0" borderId="1" applyNumberFormat="0" applyFill="0" applyBorder="0" applyAlignment="0" applyProtection="0"/>
    <xf numFmtId="0" fontId="90" fillId="0" borderId="0" applyNumberFormat="0" applyBorder="0" applyAlignment="0">
      <protection/>
    </xf>
    <xf numFmtId="0" fontId="91" fillId="0" borderId="0" applyNumberFormat="0">
      <alignment horizontal="left"/>
      <protection/>
    </xf>
    <xf numFmtId="0" fontId="92" fillId="45" borderId="0">
      <alignment vertical="center" wrapText="1"/>
      <protection/>
    </xf>
    <xf numFmtId="0" fontId="93" fillId="0" borderId="0" applyNumberFormat="0">
      <alignment horizontal="left"/>
      <protection/>
    </xf>
    <xf numFmtId="49" fontId="94" fillId="0" borderId="0">
      <alignment/>
      <protection/>
    </xf>
    <xf numFmtId="0" fontId="11" fillId="0" borderId="0">
      <alignment/>
      <protection/>
    </xf>
    <xf numFmtId="0" fontId="95" fillId="0" borderId="0" applyNumberFormat="0" applyFill="0" applyBorder="0" applyAlignment="0" applyProtection="0"/>
    <xf numFmtId="49" fontId="41" fillId="0" borderId="0" applyFill="0" applyBorder="0" applyAlignment="0">
      <protection/>
    </xf>
    <xf numFmtId="233" fontId="27" fillId="0" borderId="0" applyFill="0" applyBorder="0" applyAlignment="0">
      <protection/>
    </xf>
    <xf numFmtId="233" fontId="4" fillId="0" borderId="0" applyFill="0" applyBorder="0" applyAlignment="0">
      <protection/>
    </xf>
    <xf numFmtId="0" fontId="83" fillId="0" borderId="0">
      <alignment vertical="top"/>
      <protection/>
    </xf>
    <xf numFmtId="181" fontId="4" fillId="0" borderId="0" applyBorder="0" applyProtection="0">
      <alignment horizontal="right"/>
    </xf>
    <xf numFmtId="40" fontId="96" fillId="0" borderId="0">
      <alignment/>
      <protection/>
    </xf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/>
      <protection/>
    </xf>
    <xf numFmtId="0" fontId="99" fillId="0" borderId="0" applyFill="0" applyBorder="0" applyAlignment="0" applyProtection="0"/>
    <xf numFmtId="0" fontId="170" fillId="0" borderId="37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70" fillId="0" borderId="39" applyNumberFormat="0" applyFill="0" applyAlignment="0" applyProtection="0"/>
    <xf numFmtId="0" fontId="170" fillId="0" borderId="39" applyNumberFormat="0" applyFill="0" applyAlignment="0" applyProtection="0"/>
    <xf numFmtId="0" fontId="100" fillId="0" borderId="38" applyNumberFormat="0" applyFill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34" fontId="4" fillId="0" borderId="0" applyBorder="0" applyProtection="0">
      <alignment horizontal="right"/>
    </xf>
    <xf numFmtId="0" fontId="101" fillId="0" borderId="0">
      <alignment horizontal="left"/>
      <protection locked="0"/>
    </xf>
    <xf numFmtId="235" fontId="4" fillId="0" borderId="40" applyFont="0" applyFill="0" applyBorder="0" applyProtection="0">
      <alignment horizontal="center"/>
    </xf>
    <xf numFmtId="235" fontId="4" fillId="0" borderId="40" applyFont="0" applyFill="0" applyBorder="0" applyProtection="0">
      <alignment horizontal="center"/>
    </xf>
    <xf numFmtId="236" fontId="2" fillId="0" borderId="12" applyFont="0" applyFill="0" applyBorder="0" applyProtection="0">
      <alignment horizontal="center"/>
    </xf>
    <xf numFmtId="236" fontId="2" fillId="0" borderId="12" applyFont="0" applyFill="0" applyBorder="0" applyProtection="0">
      <alignment horizontal="center"/>
    </xf>
    <xf numFmtId="38" fontId="4" fillId="0" borderId="8" applyFont="0" applyFill="0" applyBorder="0" applyAlignment="0" applyProtection="0"/>
    <xf numFmtId="15" fontId="4" fillId="0" borderId="8" applyFont="0" applyFill="0" applyBorder="0" applyProtection="0">
      <alignment horizontal="center"/>
    </xf>
    <xf numFmtId="10" fontId="4" fillId="0" borderId="8" applyFont="0" applyFill="0" applyBorder="0" applyProtection="0">
      <alignment horizontal="center"/>
    </xf>
    <xf numFmtId="237" fontId="4" fillId="0" borderId="8" applyFont="0" applyFill="0" applyBorder="0" applyProtection="0">
      <alignment horizontal="center"/>
    </xf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14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3" fillId="0" borderId="1" applyNumberFormat="0" applyFill="0" applyBorder="0" applyAlignment="0" applyProtection="0"/>
    <xf numFmtId="0" fontId="103" fillId="0" borderId="1" applyNumberFormat="0" applyFill="0" applyBorder="0" applyAlignment="0" applyProtection="0"/>
    <xf numFmtId="0" fontId="104" fillId="0" borderId="1" applyNumberFormat="0" applyFill="0" applyBorder="0" applyAlignment="0" applyProtection="0"/>
    <xf numFmtId="0" fontId="104" fillId="0" borderId="1" applyNumberFormat="0" applyFill="0" applyBorder="0" applyAlignment="0" applyProtection="0"/>
    <xf numFmtId="0" fontId="105" fillId="0" borderId="1" applyNumberFormat="0" applyFill="0" applyBorder="0" applyAlignment="0" applyProtection="0"/>
    <xf numFmtId="0" fontId="105" fillId="0" borderId="1" applyNumberFormat="0" applyFill="0" applyBorder="0" applyAlignment="0" applyProtection="0"/>
    <xf numFmtId="1" fontId="20" fillId="0" borderId="24" applyFill="0">
      <alignment horizontal="right"/>
      <protection/>
    </xf>
    <xf numFmtId="1" fontId="20" fillId="0" borderId="24" applyFill="0">
      <alignment horizontal="right"/>
      <protection/>
    </xf>
    <xf numFmtId="0" fontId="24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48" borderId="0" applyNumberFormat="0" applyBorder="0" applyAlignment="0" applyProtection="0"/>
    <xf numFmtId="0" fontId="106" fillId="8" borderId="4" applyNumberFormat="0" applyAlignment="0" applyProtection="0"/>
    <xf numFmtId="0" fontId="106" fillId="8" borderId="4" applyNumberFormat="0" applyAlignment="0" applyProtection="0"/>
    <xf numFmtId="0" fontId="107" fillId="2" borderId="30" applyNumberFormat="0" applyAlignment="0" applyProtection="0"/>
    <xf numFmtId="0" fontId="107" fillId="2" borderId="30" applyNumberFormat="0" applyAlignment="0" applyProtection="0"/>
    <xf numFmtId="0" fontId="108" fillId="2" borderId="4" applyNumberFormat="0" applyAlignment="0" applyProtection="0"/>
    <xf numFmtId="0" fontId="108" fillId="2" borderId="4" applyNumberFormat="0" applyAlignment="0" applyProtection="0"/>
    <xf numFmtId="0" fontId="109" fillId="0" borderId="17" applyNumberFormat="0" applyFill="0" applyAlignment="0" applyProtection="0"/>
    <xf numFmtId="0" fontId="110" fillId="0" borderId="20" applyNumberFormat="0" applyFill="0" applyAlignment="0" applyProtection="0"/>
    <xf numFmtId="0" fontId="111" fillId="0" borderId="22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52" borderId="7" applyNumberFormat="0" applyAlignment="0" applyProtection="0"/>
    <xf numFmtId="0" fontId="97" fillId="0" borderId="0" applyNumberFormat="0" applyFill="0" applyBorder="0" applyAlignment="0" applyProtection="0"/>
    <xf numFmtId="0" fontId="114" fillId="23" borderId="0" applyNumberFormat="0" applyBorder="0" applyAlignment="0" applyProtection="0"/>
    <xf numFmtId="0" fontId="115" fillId="7" borderId="0" applyNumberFormat="0" applyBorder="0" applyAlignment="0" applyProtection="0"/>
    <xf numFmtId="0" fontId="116" fillId="0" borderId="0" applyNumberFormat="0" applyFill="0" applyBorder="0" applyAlignment="0" applyProtection="0"/>
    <xf numFmtId="0" fontId="4" fillId="11" borderId="28" applyNumberFormat="0" applyFont="0" applyAlignment="0" applyProtection="0"/>
    <xf numFmtId="0" fontId="4" fillId="11" borderId="28" applyNumberFormat="0" applyFont="0" applyAlignment="0" applyProtection="0"/>
    <xf numFmtId="0" fontId="117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19" fillId="10" borderId="0" applyNumberFormat="0" applyBorder="0" applyAlignment="0" applyProtection="0"/>
    <xf numFmtId="0" fontId="120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</cellStyleXfs>
  <cellXfs count="291">
    <xf numFmtId="0" fontId="0" fillId="0" borderId="0" xfId="0" applyFont="1" applyAlignment="1">
      <alignment/>
    </xf>
    <xf numFmtId="0" fontId="0" fillId="0" borderId="0" xfId="2274">
      <alignment/>
      <protection/>
    </xf>
    <xf numFmtId="0" fontId="4" fillId="0" borderId="0" xfId="2260">
      <alignment/>
      <protection/>
    </xf>
    <xf numFmtId="0" fontId="3" fillId="0" borderId="41" xfId="2274" applyFont="1" applyBorder="1">
      <alignment/>
      <protection/>
    </xf>
    <xf numFmtId="0" fontId="0" fillId="0" borderId="12" xfId="2274" applyBorder="1">
      <alignment/>
      <protection/>
    </xf>
    <xf numFmtId="0" fontId="3" fillId="0" borderId="42" xfId="2274" applyFont="1" applyBorder="1" applyAlignment="1">
      <alignment horizontal="right"/>
      <protection/>
    </xf>
    <xf numFmtId="0" fontId="0" fillId="0" borderId="43" xfId="2274" applyBorder="1">
      <alignment/>
      <protection/>
    </xf>
    <xf numFmtId="0" fontId="0" fillId="0" borderId="0" xfId="2274" applyBorder="1">
      <alignment/>
      <protection/>
    </xf>
    <xf numFmtId="0" fontId="0" fillId="0" borderId="11" xfId="2274" applyBorder="1">
      <alignment/>
      <protection/>
    </xf>
    <xf numFmtId="0" fontId="0" fillId="0" borderId="42" xfId="2274" applyBorder="1">
      <alignment/>
      <protection/>
    </xf>
    <xf numFmtId="0" fontId="0" fillId="0" borderId="43" xfId="2274" applyFont="1" applyBorder="1">
      <alignment/>
      <protection/>
    </xf>
    <xf numFmtId="170" fontId="0" fillId="0" borderId="0" xfId="2274" applyNumberFormat="1" applyBorder="1">
      <alignment/>
      <protection/>
    </xf>
    <xf numFmtId="1" fontId="0" fillId="0" borderId="0" xfId="2274" applyNumberFormat="1">
      <alignment/>
      <protection/>
    </xf>
    <xf numFmtId="0" fontId="0" fillId="0" borderId="43" xfId="2274" applyFont="1" applyBorder="1">
      <alignment/>
      <protection/>
    </xf>
    <xf numFmtId="0" fontId="2" fillId="0" borderId="43" xfId="2274" applyFont="1" applyBorder="1">
      <alignment/>
      <protection/>
    </xf>
    <xf numFmtId="0" fontId="171" fillId="0" borderId="43" xfId="2274" applyFont="1" applyBorder="1">
      <alignment/>
      <protection/>
    </xf>
    <xf numFmtId="170" fontId="5" fillId="68" borderId="0" xfId="1571" applyNumberFormat="1" applyFont="1" applyFill="1" applyAlignment="1">
      <alignment/>
    </xf>
    <xf numFmtId="170" fontId="5" fillId="69" borderId="8" xfId="1571" applyNumberFormat="1" applyFont="1" applyFill="1" applyBorder="1" applyAlignment="1">
      <alignment horizontal="center"/>
    </xf>
    <xf numFmtId="0" fontId="5" fillId="0" borderId="0" xfId="2292" applyFont="1">
      <alignment/>
      <protection/>
    </xf>
    <xf numFmtId="0" fontId="5" fillId="69" borderId="8" xfId="2292" applyFont="1" applyFill="1" applyBorder="1">
      <alignment/>
      <protection/>
    </xf>
    <xf numFmtId="0" fontId="8" fillId="0" borderId="44" xfId="2292" applyFont="1" applyFill="1" applyBorder="1">
      <alignment/>
      <protection/>
    </xf>
    <xf numFmtId="170" fontId="5" fillId="0" borderId="44" xfId="1571" applyNumberFormat="1" applyFont="1" applyFill="1" applyBorder="1" applyAlignment="1">
      <alignment/>
    </xf>
    <xf numFmtId="170" fontId="6" fillId="0" borderId="44" xfId="1571" applyNumberFormat="1" applyFont="1" applyFill="1" applyBorder="1" applyAlignment="1">
      <alignment/>
    </xf>
    <xf numFmtId="170" fontId="6" fillId="0" borderId="0" xfId="1571" applyNumberFormat="1" applyFont="1" applyFill="1" applyBorder="1" applyAlignment="1">
      <alignment/>
    </xf>
    <xf numFmtId="0" fontId="5" fillId="0" borderId="44" xfId="2292" applyFont="1" applyFill="1" applyBorder="1">
      <alignment/>
      <protection/>
    </xf>
    <xf numFmtId="0" fontId="6" fillId="0" borderId="44" xfId="2292" applyFont="1" applyBorder="1">
      <alignment/>
      <protection/>
    </xf>
    <xf numFmtId="0" fontId="5" fillId="0" borderId="44" xfId="2292" applyFont="1" applyBorder="1">
      <alignment/>
      <protection/>
    </xf>
    <xf numFmtId="9" fontId="5" fillId="0" borderId="44" xfId="2491" applyFont="1" applyBorder="1" applyAlignment="1">
      <alignment/>
    </xf>
    <xf numFmtId="0" fontId="6" fillId="68" borderId="45" xfId="2292" applyFont="1" applyFill="1" applyBorder="1">
      <alignment/>
      <protection/>
    </xf>
    <xf numFmtId="10" fontId="5" fillId="0" borderId="0" xfId="2491" applyNumberFormat="1" applyFont="1" applyAlignment="1">
      <alignment/>
    </xf>
    <xf numFmtId="0" fontId="4" fillId="0" borderId="0" xfId="2292">
      <alignment/>
      <protection/>
    </xf>
    <xf numFmtId="170" fontId="4" fillId="0" borderId="0" xfId="2292" applyNumberFormat="1">
      <alignment/>
      <protection/>
    </xf>
    <xf numFmtId="0" fontId="0" fillId="70" borderId="43" xfId="2274" applyFill="1" applyBorder="1">
      <alignment/>
      <protection/>
    </xf>
    <xf numFmtId="0" fontId="172" fillId="0" borderId="0" xfId="0" applyFont="1" applyAlignment="1">
      <alignment/>
    </xf>
    <xf numFmtId="10" fontId="172" fillId="0" borderId="0" xfId="2491" applyNumberFormat="1" applyFont="1" applyFill="1" applyAlignment="1">
      <alignment/>
    </xf>
    <xf numFmtId="0" fontId="172" fillId="0" borderId="0" xfId="2312" applyFont="1">
      <alignment/>
      <protection/>
    </xf>
    <xf numFmtId="0" fontId="123" fillId="0" borderId="0" xfId="2317" applyFont="1">
      <alignment/>
      <protection/>
    </xf>
    <xf numFmtId="10" fontId="123" fillId="0" borderId="8" xfId="2312" applyNumberFormat="1" applyFont="1" applyBorder="1" applyAlignment="1">
      <alignment horizontal="center"/>
      <protection/>
    </xf>
    <xf numFmtId="0" fontId="163" fillId="0" borderId="0" xfId="2048" applyAlignment="1" applyProtection="1">
      <alignment/>
      <protection/>
    </xf>
    <xf numFmtId="0" fontId="123" fillId="0" borderId="8" xfId="2312" applyFont="1" applyBorder="1">
      <alignment/>
      <protection/>
    </xf>
    <xf numFmtId="4" fontId="172" fillId="0" borderId="0" xfId="2312" applyNumberFormat="1" applyFont="1">
      <alignment/>
      <protection/>
    </xf>
    <xf numFmtId="4" fontId="123" fillId="0" borderId="0" xfId="2317" applyNumberFormat="1" applyFont="1">
      <alignment/>
      <protection/>
    </xf>
    <xf numFmtId="10" fontId="96" fillId="0" borderId="8" xfId="2527" applyNumberFormat="1" applyFont="1" applyFill="1" applyBorder="1" applyAlignment="1">
      <alignment horizontal="center" vertical="center"/>
    </xf>
    <xf numFmtId="10" fontId="123" fillId="0" borderId="8" xfId="2527" applyNumberFormat="1" applyFont="1" applyFill="1" applyBorder="1" applyAlignment="1">
      <alignment horizontal="center" vertical="center"/>
    </xf>
    <xf numFmtId="0" fontId="96" fillId="0" borderId="8" xfId="2312" applyFont="1" applyBorder="1">
      <alignment/>
      <protection/>
    </xf>
    <xf numFmtId="10" fontId="96" fillId="0" borderId="8" xfId="2543" applyNumberFormat="1" applyFont="1" applyFill="1" applyBorder="1" applyAlignment="1">
      <alignment horizontal="center"/>
    </xf>
    <xf numFmtId="0" fontId="123" fillId="0" borderId="0" xfId="2317" applyFont="1" applyAlignment="1">
      <alignment horizontal="center"/>
      <protection/>
    </xf>
    <xf numFmtId="169" fontId="96" fillId="0" borderId="0" xfId="2317" applyNumberFormat="1" applyFont="1" applyAlignment="1">
      <alignment horizontal="center"/>
      <protection/>
    </xf>
    <xf numFmtId="0" fontId="96" fillId="0" borderId="0" xfId="2317" applyFont="1" applyAlignment="1">
      <alignment horizontal="center"/>
      <protection/>
    </xf>
    <xf numFmtId="0" fontId="96" fillId="0" borderId="8" xfId="2317" applyFont="1" applyBorder="1">
      <alignment/>
      <protection/>
    </xf>
    <xf numFmtId="0" fontId="96" fillId="0" borderId="8" xfId="2317" applyFont="1" applyBorder="1" applyAlignment="1">
      <alignment horizontal="center"/>
      <protection/>
    </xf>
    <xf numFmtId="2" fontId="96" fillId="0" borderId="0" xfId="2317" applyNumberFormat="1" applyFont="1">
      <alignment/>
      <protection/>
    </xf>
    <xf numFmtId="0" fontId="96" fillId="0" borderId="0" xfId="2317" applyFont="1">
      <alignment/>
      <protection/>
    </xf>
    <xf numFmtId="0" fontId="123" fillId="0" borderId="8" xfId="2317" applyFont="1" applyBorder="1" quotePrefix="1">
      <alignment/>
      <protection/>
    </xf>
    <xf numFmtId="3" fontId="123" fillId="0" borderId="8" xfId="2317" applyNumberFormat="1" applyFont="1" applyBorder="1">
      <alignment/>
      <protection/>
    </xf>
    <xf numFmtId="0" fontId="173" fillId="0" borderId="0" xfId="2048" applyFont="1" applyFill="1" applyBorder="1" applyAlignment="1" applyProtection="1">
      <alignment horizontal="left"/>
      <protection/>
    </xf>
    <xf numFmtId="4" fontId="123" fillId="0" borderId="0" xfId="2317" applyNumberFormat="1" applyFont="1" applyAlignment="1">
      <alignment horizontal="center"/>
      <protection/>
    </xf>
    <xf numFmtId="4" fontId="123" fillId="0" borderId="8" xfId="2317" applyNumberFormat="1" applyFont="1" applyBorder="1">
      <alignment/>
      <protection/>
    </xf>
    <xf numFmtId="0" fontId="163" fillId="0" borderId="0" xfId="2046" applyAlignment="1">
      <alignment horizontal="left"/>
    </xf>
    <xf numFmtId="4" fontId="123" fillId="0" borderId="0" xfId="2512" applyNumberFormat="1" applyFont="1" applyFill="1" applyBorder="1" applyAlignment="1">
      <alignment horizontal="center"/>
    </xf>
    <xf numFmtId="10" fontId="123" fillId="0" borderId="0" xfId="2512" applyNumberFormat="1" applyFont="1" applyFill="1" applyBorder="1" applyAlignment="1">
      <alignment horizontal="center"/>
    </xf>
    <xf numFmtId="3" fontId="123" fillId="0" borderId="0" xfId="2317" applyNumberFormat="1" applyFont="1" applyAlignment="1">
      <alignment horizontal="center"/>
      <protection/>
    </xf>
    <xf numFmtId="15" fontId="123" fillId="0" borderId="8" xfId="2317" applyNumberFormat="1" applyFont="1" applyBorder="1">
      <alignment/>
      <protection/>
    </xf>
    <xf numFmtId="0" fontId="123" fillId="0" borderId="8" xfId="2317" applyFont="1" applyBorder="1">
      <alignment/>
      <protection/>
    </xf>
    <xf numFmtId="169" fontId="123" fillId="0" borderId="0" xfId="2317" applyNumberFormat="1" applyFont="1" applyAlignment="1">
      <alignment horizontal="center"/>
      <protection/>
    </xf>
    <xf numFmtId="16" fontId="123" fillId="0" borderId="0" xfId="2317" applyNumberFormat="1" applyFont="1" applyAlignment="1">
      <alignment horizontal="center"/>
      <protection/>
    </xf>
    <xf numFmtId="10" fontId="96" fillId="0" borderId="8" xfId="2512" applyNumberFormat="1" applyFont="1" applyFill="1" applyBorder="1" applyAlignment="1">
      <alignment/>
    </xf>
    <xf numFmtId="10" fontId="123" fillId="0" borderId="0" xfId="2317" applyNumberFormat="1" applyFont="1" applyAlignment="1">
      <alignment horizontal="center"/>
      <protection/>
    </xf>
    <xf numFmtId="10" fontId="123" fillId="0" borderId="0" xfId="2512" applyNumberFormat="1" applyFont="1" applyFill="1" applyBorder="1" applyAlignment="1">
      <alignment/>
    </xf>
    <xf numFmtId="0" fontId="96" fillId="0" borderId="0" xfId="2317" applyFont="1" applyAlignment="1">
      <alignment horizontal="left" vertical="center" wrapText="1"/>
      <protection/>
    </xf>
    <xf numFmtId="242" fontId="96" fillId="0" borderId="0" xfId="2317" applyNumberFormat="1" applyFont="1" applyAlignment="1">
      <alignment horizontal="left" vertical="center" wrapText="1"/>
      <protection/>
    </xf>
    <xf numFmtId="169" fontId="96" fillId="0" borderId="0" xfId="1607" applyNumberFormat="1" applyFont="1" applyFill="1" applyBorder="1" applyAlignment="1">
      <alignment horizontal="center" vertical="center" wrapText="1"/>
    </xf>
    <xf numFmtId="0" fontId="96" fillId="0" borderId="8" xfId="2312" applyFont="1" applyBorder="1" applyAlignment="1">
      <alignment horizontal="center"/>
      <protection/>
    </xf>
    <xf numFmtId="10" fontId="123" fillId="0" borderId="8" xfId="2527" applyNumberFormat="1" applyFont="1" applyFill="1" applyBorder="1" applyAlignment="1">
      <alignment horizontal="center"/>
    </xf>
    <xf numFmtId="169" fontId="123" fillId="0" borderId="0" xfId="1571" applyFont="1" applyAlignment="1">
      <alignment/>
    </xf>
    <xf numFmtId="10" fontId="96" fillId="0" borderId="8" xfId="2312" applyNumberFormat="1" applyFont="1" applyBorder="1" applyAlignment="1">
      <alignment horizontal="center"/>
      <protection/>
    </xf>
    <xf numFmtId="10" fontId="96" fillId="0" borderId="8" xfId="2527" applyNumberFormat="1" applyFont="1" applyFill="1" applyBorder="1" applyAlignment="1">
      <alignment horizontal="center"/>
    </xf>
    <xf numFmtId="169" fontId="96" fillId="0" borderId="0" xfId="1571" applyFont="1" applyAlignment="1">
      <alignment/>
    </xf>
    <xf numFmtId="10" fontId="123" fillId="0" borderId="8" xfId="2317" applyNumberFormat="1" applyFont="1" applyBorder="1">
      <alignment/>
      <protection/>
    </xf>
    <xf numFmtId="10" fontId="96" fillId="0" borderId="8" xfId="2317" applyNumberFormat="1" applyFont="1" applyBorder="1">
      <alignment/>
      <protection/>
    </xf>
    <xf numFmtId="10" fontId="96" fillId="0" borderId="0" xfId="2491" applyNumberFormat="1" applyFont="1" applyAlignment="1">
      <alignment/>
    </xf>
    <xf numFmtId="0" fontId="174" fillId="0" borderId="43" xfId="2274" applyFont="1" applyBorder="1">
      <alignment/>
      <protection/>
    </xf>
    <xf numFmtId="43" fontId="4" fillId="0" borderId="0" xfId="2260" applyNumberFormat="1">
      <alignment/>
      <protection/>
    </xf>
    <xf numFmtId="169" fontId="4" fillId="0" borderId="0" xfId="2260" applyNumberFormat="1">
      <alignment/>
      <protection/>
    </xf>
    <xf numFmtId="10" fontId="0" fillId="0" borderId="0" xfId="2274" applyNumberFormat="1" applyBorder="1">
      <alignment/>
      <protection/>
    </xf>
    <xf numFmtId="10" fontId="0" fillId="0" borderId="0" xfId="0" applyNumberFormat="1" applyAlignment="1">
      <alignment/>
    </xf>
    <xf numFmtId="10" fontId="0" fillId="0" borderId="0" xfId="2491" applyNumberFormat="1" applyFont="1" applyAlignment="1">
      <alignment/>
    </xf>
    <xf numFmtId="0" fontId="175" fillId="0" borderId="0" xfId="2312" applyFont="1" applyAlignment="1">
      <alignment/>
      <protection/>
    </xf>
    <xf numFmtId="0" fontId="3" fillId="0" borderId="43" xfId="2274" applyFont="1" applyBorder="1">
      <alignment/>
      <protection/>
    </xf>
    <xf numFmtId="9" fontId="6" fillId="0" borderId="44" xfId="2491" applyFont="1" applyBorder="1" applyAlignment="1">
      <alignment/>
    </xf>
    <xf numFmtId="0" fontId="0" fillId="0" borderId="43" xfId="2274" applyFont="1" applyBorder="1">
      <alignment/>
      <protection/>
    </xf>
    <xf numFmtId="0" fontId="175" fillId="68" borderId="0" xfId="0" applyFont="1" applyFill="1" applyAlignment="1">
      <alignment/>
    </xf>
    <xf numFmtId="0" fontId="172" fillId="68" borderId="0" xfId="0" applyFont="1" applyFill="1" applyAlignment="1">
      <alignment/>
    </xf>
    <xf numFmtId="10" fontId="172" fillId="68" borderId="0" xfId="2491" applyNumberFormat="1" applyFont="1" applyFill="1" applyAlignment="1">
      <alignment/>
    </xf>
    <xf numFmtId="170" fontId="6" fillId="68" borderId="8" xfId="1587" applyNumberFormat="1" applyFont="1" applyFill="1" applyBorder="1" applyAlignment="1">
      <alignment/>
    </xf>
    <xf numFmtId="0" fontId="123" fillId="0" borderId="8" xfId="2317" applyFont="1" applyBorder="1" applyAlignment="1" quotePrefix="1">
      <alignment horizontal="left"/>
      <protection/>
    </xf>
    <xf numFmtId="43" fontId="0" fillId="0" borderId="0" xfId="2293" applyNumberFormat="1" applyFont="1">
      <alignment/>
      <protection/>
    </xf>
    <xf numFmtId="0" fontId="170" fillId="0" borderId="8" xfId="2293" applyFont="1" applyBorder="1" applyAlignment="1">
      <alignment horizontal="center"/>
      <protection/>
    </xf>
    <xf numFmtId="10" fontId="170" fillId="0" borderId="8" xfId="2293" applyNumberFormat="1" applyFont="1" applyBorder="1" applyAlignment="1">
      <alignment horizontal="center"/>
      <protection/>
    </xf>
    <xf numFmtId="170" fontId="4" fillId="0" borderId="8" xfId="1571" applyNumberFormat="1" applyFont="1" applyBorder="1" applyAlignment="1">
      <alignment/>
    </xf>
    <xf numFmtId="43" fontId="0" fillId="0" borderId="8" xfId="1627" applyFont="1" applyBorder="1" applyAlignment="1">
      <alignment/>
    </xf>
    <xf numFmtId="0" fontId="170" fillId="0" borderId="8" xfId="2293" applyFont="1" applyBorder="1">
      <alignment/>
      <protection/>
    </xf>
    <xf numFmtId="43" fontId="2" fillId="0" borderId="8" xfId="1627" applyFont="1" applyBorder="1" applyAlignment="1">
      <alignment/>
    </xf>
    <xf numFmtId="10" fontId="5" fillId="0" borderId="0" xfId="2491" applyNumberFormat="1" applyFont="1" applyFill="1" applyAlignment="1">
      <alignment/>
    </xf>
    <xf numFmtId="15" fontId="123" fillId="0" borderId="8" xfId="2317" applyNumberFormat="1" applyFont="1" applyFill="1" applyBorder="1">
      <alignment/>
      <protection/>
    </xf>
    <xf numFmtId="0" fontId="0" fillId="0" borderId="43" xfId="2274" applyFont="1" applyBorder="1">
      <alignment/>
      <protection/>
    </xf>
    <xf numFmtId="0" fontId="123" fillId="0" borderId="8" xfId="2312" applyFont="1" applyFill="1" applyBorder="1" applyAlignment="1">
      <alignment wrapText="1"/>
      <protection/>
    </xf>
    <xf numFmtId="10" fontId="123" fillId="0" borderId="8" xfId="2312" applyNumberFormat="1" applyFont="1" applyFill="1" applyBorder="1" applyAlignment="1">
      <alignment horizontal="center"/>
      <protection/>
    </xf>
    <xf numFmtId="0" fontId="123" fillId="0" borderId="8" xfId="2312" applyFont="1" applyFill="1" applyBorder="1">
      <alignment/>
      <protection/>
    </xf>
    <xf numFmtId="4" fontId="123" fillId="0" borderId="8" xfId="2312" applyNumberFormat="1" applyFont="1" applyFill="1" applyBorder="1" applyAlignment="1">
      <alignment horizontal="center"/>
      <protection/>
    </xf>
    <xf numFmtId="0" fontId="96" fillId="0" borderId="8" xfId="2312" applyFont="1" applyFill="1" applyBorder="1" applyAlignment="1">
      <alignment vertical="center"/>
      <protection/>
    </xf>
    <xf numFmtId="0" fontId="123" fillId="0" borderId="8" xfId="2312" applyFont="1" applyFill="1" applyBorder="1" applyAlignment="1">
      <alignment vertical="center"/>
      <protection/>
    </xf>
    <xf numFmtId="0" fontId="96" fillId="0" borderId="8" xfId="2312" applyFont="1" applyFill="1" applyBorder="1">
      <alignment/>
      <protection/>
    </xf>
    <xf numFmtId="0" fontId="96" fillId="0" borderId="0" xfId="2317" applyFont="1" applyAlignment="1">
      <alignment horizontal="right"/>
      <protection/>
    </xf>
    <xf numFmtId="169" fontId="5" fillId="0" borderId="44" xfId="1571" applyFont="1" applyBorder="1" applyAlignment="1">
      <alignment/>
    </xf>
    <xf numFmtId="169" fontId="5" fillId="0" borderId="44" xfId="1571" applyFont="1" applyFill="1" applyBorder="1" applyAlignment="1">
      <alignment/>
    </xf>
    <xf numFmtId="169" fontId="5" fillId="69" borderId="8" xfId="1571" applyFont="1" applyFill="1" applyBorder="1" applyAlignment="1">
      <alignment/>
    </xf>
    <xf numFmtId="169" fontId="6" fillId="0" borderId="44" xfId="1571" applyFont="1" applyFill="1" applyBorder="1" applyAlignment="1">
      <alignment/>
    </xf>
    <xf numFmtId="169" fontId="6" fillId="0" borderId="0" xfId="1571" applyFont="1" applyFill="1" applyBorder="1" applyAlignment="1">
      <alignment/>
    </xf>
    <xf numFmtId="169" fontId="5" fillId="0" borderId="44" xfId="1571" applyFont="1" applyBorder="1" applyAlignment="1">
      <alignment horizontal="right"/>
    </xf>
    <xf numFmtId="169" fontId="6" fillId="69" borderId="46" xfId="1571" applyFont="1" applyFill="1" applyBorder="1" applyAlignment="1">
      <alignment/>
    </xf>
    <xf numFmtId="169" fontId="6" fillId="69" borderId="47" xfId="1571" applyFont="1" applyFill="1" applyBorder="1" applyAlignment="1">
      <alignment/>
    </xf>
    <xf numFmtId="169" fontId="5" fillId="0" borderId="48" xfId="1571" applyFont="1" applyBorder="1" applyAlignment="1">
      <alignment/>
    </xf>
    <xf numFmtId="169" fontId="5" fillId="0" borderId="41" xfId="1571" applyFont="1" applyBorder="1" applyAlignment="1">
      <alignment/>
    </xf>
    <xf numFmtId="169" fontId="5" fillId="69" borderId="15" xfId="1571" applyFont="1" applyFill="1" applyBorder="1" applyAlignment="1">
      <alignment/>
    </xf>
    <xf numFmtId="169" fontId="5" fillId="0" borderId="9" xfId="1571" applyFont="1" applyBorder="1" applyAlignment="1">
      <alignment/>
    </xf>
    <xf numFmtId="169" fontId="0" fillId="0" borderId="11" xfId="1571" applyFont="1" applyBorder="1" applyAlignment="1">
      <alignment/>
    </xf>
    <xf numFmtId="169" fontId="172" fillId="0" borderId="24" xfId="1571" applyFont="1" applyFill="1" applyBorder="1" applyAlignment="1">
      <alignment/>
    </xf>
    <xf numFmtId="170" fontId="2" fillId="0" borderId="0" xfId="1571" applyNumberFormat="1" applyFont="1" applyBorder="1" applyAlignment="1">
      <alignment/>
    </xf>
    <xf numFmtId="10" fontId="0" fillId="71" borderId="8" xfId="2498" applyNumberFormat="1" applyFont="1" applyFill="1" applyBorder="1" applyAlignment="1">
      <alignment/>
    </xf>
    <xf numFmtId="0" fontId="176" fillId="0" borderId="0" xfId="0" applyFont="1" applyAlignment="1">
      <alignment vertical="center"/>
    </xf>
    <xf numFmtId="244" fontId="176" fillId="0" borderId="0" xfId="0" applyNumberFormat="1" applyFont="1" applyAlignment="1">
      <alignment vertical="center"/>
    </xf>
    <xf numFmtId="244" fontId="177" fillId="0" borderId="0" xfId="0" applyNumberFormat="1" applyFont="1" applyAlignment="1">
      <alignment vertical="center"/>
    </xf>
    <xf numFmtId="0" fontId="177" fillId="0" borderId="0" xfId="0" applyFont="1" applyAlignment="1">
      <alignment vertical="center"/>
    </xf>
    <xf numFmtId="0" fontId="178" fillId="0" borderId="0" xfId="2046" applyFont="1" applyAlignment="1">
      <alignment vertical="center"/>
    </xf>
    <xf numFmtId="0" fontId="6" fillId="0" borderId="49" xfId="2319" applyFont="1" applyBorder="1" applyAlignment="1">
      <alignment vertical="center" wrapText="1"/>
      <protection/>
    </xf>
    <xf numFmtId="0" fontId="6" fillId="0" borderId="49" xfId="0" applyFont="1" applyBorder="1" applyAlignment="1">
      <alignment vertical="center" wrapText="1"/>
    </xf>
    <xf numFmtId="14" fontId="6" fillId="0" borderId="49" xfId="2319" applyNumberFormat="1" applyFont="1" applyBorder="1" applyAlignment="1">
      <alignment vertical="center" wrapText="1"/>
      <protection/>
    </xf>
    <xf numFmtId="0" fontId="6" fillId="0" borderId="50" xfId="2320" applyFont="1" applyBorder="1" applyAlignment="1">
      <alignment horizontal="center" vertical="center" wrapText="1"/>
      <protection/>
    </xf>
    <xf numFmtId="246" fontId="6" fillId="0" borderId="50" xfId="2321" applyNumberFormat="1" applyFont="1" applyBorder="1" applyAlignment="1">
      <alignment horizontal="center" vertical="center" wrapText="1"/>
      <protection/>
    </xf>
    <xf numFmtId="245" fontId="6" fillId="0" borderId="50" xfId="2321" applyFont="1" applyBorder="1" applyAlignment="1">
      <alignment horizontal="center" vertical="center" wrapText="1"/>
      <protection/>
    </xf>
    <xf numFmtId="2" fontId="5" fillId="0" borderId="50" xfId="0" applyNumberFormat="1" applyFont="1" applyBorder="1" applyAlignment="1">
      <alignment horizontal="center"/>
    </xf>
    <xf numFmtId="2" fontId="6" fillId="72" borderId="50" xfId="0" applyNumberFormat="1" applyFont="1" applyFill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125" fillId="25" borderId="48" xfId="2259" applyFont="1" applyFill="1" applyBorder="1" applyAlignment="1">
      <alignment horizontal="left"/>
      <protection/>
    </xf>
    <xf numFmtId="0" fontId="126" fillId="0" borderId="0" xfId="2279" applyFont="1">
      <alignment/>
      <protection/>
    </xf>
    <xf numFmtId="0" fontId="125" fillId="25" borderId="52" xfId="2318" applyFont="1" applyFill="1" applyBorder="1" applyAlignment="1">
      <alignment horizontal="left"/>
      <protection/>
    </xf>
    <xf numFmtId="0" fontId="126" fillId="25" borderId="53" xfId="2318" applyFont="1" applyFill="1" applyBorder="1">
      <alignment/>
      <protection/>
    </xf>
    <xf numFmtId="0" fontId="126" fillId="0" borderId="54" xfId="2318" applyFont="1" applyBorder="1" applyAlignment="1">
      <alignment horizontal="left"/>
      <protection/>
    </xf>
    <xf numFmtId="10" fontId="179" fillId="0" borderId="55" xfId="2513" applyNumberFormat="1" applyFont="1" applyFill="1" applyBorder="1" applyAlignment="1">
      <alignment/>
    </xf>
    <xf numFmtId="0" fontId="125" fillId="0" borderId="56" xfId="2318" applyFont="1" applyBorder="1" applyAlignment="1">
      <alignment horizontal="left"/>
      <protection/>
    </xf>
    <xf numFmtId="10" fontId="125" fillId="0" borderId="57" xfId="2279" applyNumberFormat="1" applyFont="1" applyBorder="1">
      <alignment/>
      <protection/>
    </xf>
    <xf numFmtId="0" fontId="180" fillId="73" borderId="8" xfId="0" applyFont="1" applyFill="1" applyBorder="1" applyAlignment="1">
      <alignment/>
    </xf>
    <xf numFmtId="0" fontId="181" fillId="73" borderId="8" xfId="0" applyFont="1" applyFill="1" applyBorder="1" applyAlignment="1">
      <alignment horizontal="center"/>
    </xf>
    <xf numFmtId="0" fontId="181" fillId="73" borderId="8" xfId="0" applyFont="1" applyFill="1" applyBorder="1" applyAlignment="1">
      <alignment horizontal="left"/>
    </xf>
    <xf numFmtId="0" fontId="181" fillId="0" borderId="8" xfId="0" applyFont="1" applyBorder="1" applyAlignment="1">
      <alignment wrapText="1"/>
    </xf>
    <xf numFmtId="43" fontId="180" fillId="71" borderId="8" xfId="1625" applyFont="1" applyFill="1" applyBorder="1" applyAlignment="1">
      <alignment/>
    </xf>
    <xf numFmtId="10" fontId="180" fillId="0" borderId="8" xfId="2527" applyNumberFormat="1" applyFont="1" applyBorder="1" applyAlignment="1">
      <alignment/>
    </xf>
    <xf numFmtId="43" fontId="181" fillId="0" borderId="8" xfId="0" applyNumberFormat="1" applyFont="1" applyBorder="1" applyAlignment="1">
      <alignment/>
    </xf>
    <xf numFmtId="10" fontId="123" fillId="0" borderId="0" xfId="2317" applyNumberFormat="1" applyFont="1">
      <alignment/>
      <protection/>
    </xf>
    <xf numFmtId="9" fontId="123" fillId="0" borderId="0" xfId="2491" applyFont="1" applyAlignment="1">
      <alignment/>
    </xf>
    <xf numFmtId="9" fontId="123" fillId="0" borderId="0" xfId="2317" applyNumberFormat="1" applyFont="1">
      <alignment/>
      <protection/>
    </xf>
    <xf numFmtId="0" fontId="182" fillId="74" borderId="58" xfId="0" applyFont="1" applyFill="1" applyBorder="1" applyAlignment="1">
      <alignment horizontal="left"/>
    </xf>
    <xf numFmtId="0" fontId="182" fillId="74" borderId="59" xfId="0" applyFont="1" applyFill="1" applyBorder="1" applyAlignment="1">
      <alignment horizontal="left"/>
    </xf>
    <xf numFmtId="0" fontId="183" fillId="0" borderId="0" xfId="0" applyFont="1" applyAlignment="1">
      <alignment/>
    </xf>
    <xf numFmtId="0" fontId="184" fillId="0" borderId="0" xfId="0" applyFont="1" applyAlignment="1">
      <alignment/>
    </xf>
    <xf numFmtId="0" fontId="182" fillId="74" borderId="54" xfId="0" applyFont="1" applyFill="1" applyBorder="1" applyAlignment="1">
      <alignment horizontal="left"/>
    </xf>
    <xf numFmtId="0" fontId="121" fillId="0" borderId="60" xfId="0" applyFont="1" applyBorder="1" applyAlignment="1">
      <alignment/>
    </xf>
    <xf numFmtId="0" fontId="121" fillId="0" borderId="60" xfId="0" applyFont="1" applyBorder="1" applyAlignment="1">
      <alignment horizontal="center"/>
    </xf>
    <xf numFmtId="0" fontId="121" fillId="0" borderId="60" xfId="0" applyFont="1" applyBorder="1" applyAlignment="1">
      <alignment horizontal="center" wrapText="1"/>
    </xf>
    <xf numFmtId="0" fontId="121" fillId="0" borderId="24" xfId="0" applyFont="1" applyBorder="1" applyAlignment="1">
      <alignment horizontal="center" wrapText="1"/>
    </xf>
    <xf numFmtId="0" fontId="122" fillId="0" borderId="60" xfId="0" applyFont="1" applyBorder="1" applyAlignment="1">
      <alignment/>
    </xf>
    <xf numFmtId="0" fontId="122" fillId="0" borderId="60" xfId="0" applyFont="1" applyBorder="1" applyAlignment="1">
      <alignment horizontal="center"/>
    </xf>
    <xf numFmtId="2" fontId="122" fillId="0" borderId="60" xfId="0" applyNumberFormat="1" applyFont="1" applyBorder="1" applyAlignment="1">
      <alignment horizontal="center"/>
    </xf>
    <xf numFmtId="10" fontId="122" fillId="0" borderId="60" xfId="0" applyNumberFormat="1" applyFont="1" applyBorder="1" applyAlignment="1">
      <alignment horizontal="center"/>
    </xf>
    <xf numFmtId="2" fontId="122" fillId="0" borderId="24" xfId="0" applyNumberFormat="1" applyFont="1" applyBorder="1" applyAlignment="1">
      <alignment horizontal="center"/>
    </xf>
    <xf numFmtId="0" fontId="122" fillId="0" borderId="11" xfId="0" applyFont="1" applyBorder="1" applyAlignment="1">
      <alignment/>
    </xf>
    <xf numFmtId="0" fontId="122" fillId="0" borderId="11" xfId="0" applyFont="1" applyBorder="1" applyAlignment="1">
      <alignment horizontal="center"/>
    </xf>
    <xf numFmtId="2" fontId="122" fillId="0" borderId="11" xfId="0" applyNumberFormat="1" applyFont="1" applyBorder="1" applyAlignment="1">
      <alignment horizontal="center"/>
    </xf>
    <xf numFmtId="10" fontId="122" fillId="0" borderId="11" xfId="0" applyNumberFormat="1" applyFont="1" applyBorder="1" applyAlignment="1">
      <alignment horizontal="center"/>
    </xf>
    <xf numFmtId="2" fontId="12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123" fillId="0" borderId="8" xfId="1571" applyFont="1" applyBorder="1" applyAlignment="1">
      <alignment/>
    </xf>
    <xf numFmtId="169" fontId="96" fillId="0" borderId="8" xfId="1571" applyFont="1" applyBorder="1" applyAlignment="1">
      <alignment/>
    </xf>
    <xf numFmtId="0" fontId="185" fillId="0" borderId="0" xfId="2292" applyFont="1">
      <alignment/>
      <protection/>
    </xf>
    <xf numFmtId="10" fontId="4" fillId="0" borderId="0" xfId="2491" applyNumberFormat="1" applyFont="1" applyAlignment="1">
      <alignment/>
    </xf>
    <xf numFmtId="169" fontId="49" fillId="0" borderId="0" xfId="1571" applyFont="1" applyAlignment="1">
      <alignment/>
    </xf>
    <xf numFmtId="169" fontId="127" fillId="0" borderId="0" xfId="1571" applyFont="1" applyAlignment="1">
      <alignment/>
    </xf>
    <xf numFmtId="169" fontId="127" fillId="69" borderId="8" xfId="1571" applyFont="1" applyFill="1" applyBorder="1" applyAlignment="1">
      <alignment/>
    </xf>
    <xf numFmtId="169" fontId="128" fillId="0" borderId="0" xfId="1571" applyFont="1" applyAlignment="1">
      <alignment/>
    </xf>
    <xf numFmtId="169" fontId="49" fillId="0" borderId="0" xfId="1571" applyFont="1" applyAlignment="1">
      <alignment horizontal="center"/>
    </xf>
    <xf numFmtId="169" fontId="127" fillId="0" borderId="0" xfId="1571" applyFont="1" applyFill="1" applyBorder="1" applyAlignment="1">
      <alignment/>
    </xf>
    <xf numFmtId="169" fontId="127" fillId="0" borderId="0" xfId="1571" applyFont="1" applyBorder="1" applyAlignment="1">
      <alignment/>
    </xf>
    <xf numFmtId="169" fontId="127" fillId="0" borderId="0" xfId="1571" applyFont="1" applyAlignment="1">
      <alignment wrapText="1"/>
    </xf>
    <xf numFmtId="0" fontId="0" fillId="0" borderId="43" xfId="2274" applyFont="1" applyBorder="1">
      <alignment/>
      <protection/>
    </xf>
    <xf numFmtId="0" fontId="6" fillId="68" borderId="0" xfId="2292" applyFont="1" applyFill="1" applyBorder="1" applyAlignment="1">
      <alignment/>
      <protection/>
    </xf>
    <xf numFmtId="169" fontId="128" fillId="0" borderId="0" xfId="1571" applyFont="1" applyBorder="1" applyAlignment="1">
      <alignment/>
    </xf>
    <xf numFmtId="0" fontId="3" fillId="0" borderId="24" xfId="2274" applyFont="1" applyBorder="1" applyAlignment="1">
      <alignment horizontal="right"/>
      <protection/>
    </xf>
    <xf numFmtId="170" fontId="127" fillId="0" borderId="0" xfId="1571" applyNumberFormat="1" applyFont="1" applyFill="1" applyAlignment="1">
      <alignment/>
    </xf>
    <xf numFmtId="170" fontId="127" fillId="0" borderId="0" xfId="1571" applyNumberFormat="1" applyFont="1" applyAlignment="1">
      <alignment/>
    </xf>
    <xf numFmtId="170" fontId="127" fillId="68" borderId="0" xfId="1571" applyNumberFormat="1" applyFont="1" applyFill="1" applyAlignment="1">
      <alignment/>
    </xf>
    <xf numFmtId="170" fontId="3" fillId="0" borderId="24" xfId="1571" applyNumberFormat="1" applyFont="1" applyBorder="1" applyAlignment="1">
      <alignment horizontal="right"/>
    </xf>
    <xf numFmtId="170" fontId="127" fillId="69" borderId="8" xfId="1571" applyNumberFormat="1" applyFont="1" applyFill="1" applyBorder="1" applyAlignment="1">
      <alignment horizontal="center"/>
    </xf>
    <xf numFmtId="170" fontId="127" fillId="0" borderId="0" xfId="1571" applyNumberFormat="1" applyFont="1" applyAlignment="1">
      <alignment horizontal="center"/>
    </xf>
    <xf numFmtId="170" fontId="0" fillId="0" borderId="0" xfId="1571" applyNumberFormat="1" applyFont="1" applyBorder="1" applyAlignment="1">
      <alignment/>
    </xf>
    <xf numFmtId="170" fontId="0" fillId="0" borderId="11" xfId="1571" applyNumberFormat="1" applyFont="1" applyBorder="1" applyAlignment="1">
      <alignment/>
    </xf>
    <xf numFmtId="0" fontId="8" fillId="68" borderId="44" xfId="2292" applyFont="1" applyFill="1" applyBorder="1">
      <alignment/>
      <protection/>
    </xf>
    <xf numFmtId="170" fontId="22" fillId="0" borderId="0" xfId="1571" applyNumberFormat="1" applyFont="1" applyAlignment="1">
      <alignment/>
    </xf>
    <xf numFmtId="170" fontId="129" fillId="0" borderId="0" xfId="1571" applyNumberFormat="1" applyFont="1" applyAlignment="1">
      <alignment/>
    </xf>
    <xf numFmtId="170" fontId="2" fillId="69" borderId="8" xfId="1571" applyNumberFormat="1" applyFont="1" applyFill="1" applyBorder="1" applyAlignment="1">
      <alignment horizontal="center"/>
    </xf>
    <xf numFmtId="9" fontId="5" fillId="0" borderId="0" xfId="2491" applyFont="1" applyBorder="1" applyAlignment="1">
      <alignment/>
    </xf>
    <xf numFmtId="169" fontId="127" fillId="0" borderId="0" xfId="1571" applyFont="1" applyFill="1" applyAlignment="1">
      <alignment/>
    </xf>
    <xf numFmtId="169" fontId="127" fillId="68" borderId="0" xfId="1571" applyFont="1" applyFill="1" applyAlignment="1">
      <alignment/>
    </xf>
    <xf numFmtId="169" fontId="186" fillId="0" borderId="0" xfId="1571" applyFont="1" applyAlignment="1">
      <alignment/>
    </xf>
    <xf numFmtId="0" fontId="0" fillId="0" borderId="43" xfId="2274" applyFont="1" applyBorder="1">
      <alignment/>
      <protection/>
    </xf>
    <xf numFmtId="0" fontId="0" fillId="0" borderId="0" xfId="2274" applyFont="1">
      <alignment/>
      <protection/>
    </xf>
    <xf numFmtId="0" fontId="5" fillId="0" borderId="44" xfId="2292" applyFont="1" applyFill="1" applyBorder="1" applyAlignment="1">
      <alignment wrapText="1"/>
      <protection/>
    </xf>
    <xf numFmtId="169" fontId="5" fillId="0" borderId="44" xfId="1571" applyFont="1" applyFill="1" applyBorder="1" applyAlignment="1">
      <alignment vertical="top"/>
    </xf>
    <xf numFmtId="169" fontId="5" fillId="0" borderId="44" xfId="1571" applyFont="1" applyBorder="1" applyAlignment="1">
      <alignment horizontal="right" vertical="top"/>
    </xf>
    <xf numFmtId="169" fontId="127" fillId="69" borderId="48" xfId="1571" applyFont="1" applyFill="1" applyBorder="1" applyAlignment="1">
      <alignment/>
    </xf>
    <xf numFmtId="170" fontId="49" fillId="69" borderId="48" xfId="1571" applyNumberFormat="1" applyFont="1" applyFill="1" applyBorder="1" applyAlignment="1">
      <alignment horizontal="center"/>
    </xf>
    <xf numFmtId="169" fontId="127" fillId="69" borderId="9" xfId="1571" applyFont="1" applyFill="1" applyBorder="1" applyAlignment="1">
      <alignment/>
    </xf>
    <xf numFmtId="170" fontId="49" fillId="69" borderId="9" xfId="1571" applyNumberFormat="1" applyFont="1" applyFill="1" applyBorder="1" applyAlignment="1">
      <alignment horizontal="center"/>
    </xf>
    <xf numFmtId="170" fontId="20" fillId="69" borderId="9" xfId="1587" applyNumberFormat="1" applyFont="1" applyFill="1" applyBorder="1" applyAlignment="1">
      <alignment horizontal="center"/>
    </xf>
    <xf numFmtId="0" fontId="5" fillId="69" borderId="48" xfId="2292" applyFont="1" applyFill="1" applyBorder="1">
      <alignment/>
      <protection/>
    </xf>
    <xf numFmtId="170" fontId="6" fillId="69" borderId="48" xfId="1587" applyNumberFormat="1" applyFont="1" applyFill="1" applyBorder="1" applyAlignment="1">
      <alignment horizontal="center"/>
    </xf>
    <xf numFmtId="0" fontId="5" fillId="69" borderId="9" xfId="2292" applyFont="1" applyFill="1" applyBorder="1">
      <alignment/>
      <protection/>
    </xf>
    <xf numFmtId="170" fontId="6" fillId="69" borderId="9" xfId="1587" applyNumberFormat="1" applyFont="1" applyFill="1" applyBorder="1" applyAlignment="1">
      <alignment horizontal="center"/>
    </xf>
    <xf numFmtId="170" fontId="49" fillId="69" borderId="9" xfId="1587" applyNumberFormat="1" applyFont="1" applyFill="1" applyBorder="1" applyAlignment="1">
      <alignment horizontal="center"/>
    </xf>
    <xf numFmtId="170" fontId="6" fillId="70" borderId="48" xfId="1587" applyNumberFormat="1" applyFont="1" applyFill="1" applyBorder="1" applyAlignment="1">
      <alignment/>
    </xf>
    <xf numFmtId="170" fontId="6" fillId="70" borderId="48" xfId="1587" applyNumberFormat="1" applyFont="1" applyFill="1" applyBorder="1" applyAlignment="1">
      <alignment horizontal="right"/>
    </xf>
    <xf numFmtId="170" fontId="6" fillId="70" borderId="9" xfId="1587" applyNumberFormat="1" applyFont="1" applyFill="1" applyBorder="1" applyAlignment="1">
      <alignment/>
    </xf>
    <xf numFmtId="170" fontId="6" fillId="70" borderId="9" xfId="1587" applyNumberFormat="1" applyFont="1" applyFill="1" applyBorder="1" applyAlignment="1">
      <alignment horizontal="right"/>
    </xf>
    <xf numFmtId="170" fontId="49" fillId="70" borderId="9" xfId="1587" applyNumberFormat="1" applyFont="1" applyFill="1" applyBorder="1" applyAlignment="1">
      <alignment horizontal="right"/>
    </xf>
    <xf numFmtId="169" fontId="6" fillId="70" borderId="8" xfId="1571" applyFont="1" applyFill="1" applyBorder="1" applyAlignment="1">
      <alignment/>
    </xf>
    <xf numFmtId="169" fontId="2" fillId="0" borderId="0" xfId="1571" applyFont="1" applyBorder="1" applyAlignment="1">
      <alignment/>
    </xf>
    <xf numFmtId="0" fontId="0" fillId="0" borderId="43" xfId="2274" applyFont="1" applyBorder="1">
      <alignment/>
      <protection/>
    </xf>
    <xf numFmtId="0" fontId="0" fillId="68" borderId="43" xfId="2274" applyFont="1" applyFill="1" applyBorder="1">
      <alignment/>
      <protection/>
    </xf>
    <xf numFmtId="9" fontId="4" fillId="0" borderId="0" xfId="2260" applyNumberFormat="1">
      <alignment/>
      <protection/>
    </xf>
    <xf numFmtId="0" fontId="2" fillId="0" borderId="0" xfId="2260" applyFont="1">
      <alignment/>
      <protection/>
    </xf>
    <xf numFmtId="43" fontId="2" fillId="0" borderId="0" xfId="2260" applyNumberFormat="1" applyFont="1">
      <alignment/>
      <protection/>
    </xf>
    <xf numFmtId="43" fontId="4" fillId="0" borderId="24" xfId="2260" applyNumberFormat="1" applyBorder="1">
      <alignment/>
      <protection/>
    </xf>
    <xf numFmtId="169" fontId="0" fillId="0" borderId="0" xfId="1571" applyNumberFormat="1" applyFont="1" applyFill="1" applyBorder="1" applyAlignment="1">
      <alignment/>
    </xf>
    <xf numFmtId="169" fontId="0" fillId="0" borderId="11" xfId="1571" applyNumberFormat="1" applyFont="1" applyFill="1" applyBorder="1" applyAlignment="1">
      <alignment/>
    </xf>
    <xf numFmtId="169" fontId="0" fillId="0" borderId="0" xfId="1571" applyNumberFormat="1" applyFont="1" applyBorder="1" applyAlignment="1">
      <alignment/>
    </xf>
    <xf numFmtId="169" fontId="0" fillId="70" borderId="0" xfId="1571" applyNumberFormat="1" applyFont="1" applyFill="1" applyBorder="1" applyAlignment="1">
      <alignment/>
    </xf>
    <xf numFmtId="169" fontId="0" fillId="70" borderId="11" xfId="1571" applyNumberFormat="1" applyFont="1" applyFill="1" applyBorder="1" applyAlignment="1">
      <alignment/>
    </xf>
    <xf numFmtId="169" fontId="0" fillId="0" borderId="11" xfId="1571" applyNumberFormat="1" applyFont="1" applyBorder="1" applyAlignment="1">
      <alignment/>
    </xf>
    <xf numFmtId="169" fontId="4" fillId="68" borderId="11" xfId="1571" applyNumberFormat="1" applyFont="1" applyFill="1" applyBorder="1" applyAlignment="1">
      <alignment/>
    </xf>
    <xf numFmtId="169" fontId="0" fillId="68" borderId="0" xfId="1571" applyNumberFormat="1" applyFont="1" applyFill="1" applyBorder="1" applyAlignment="1">
      <alignment/>
    </xf>
    <xf numFmtId="169" fontId="0" fillId="70" borderId="15" xfId="1571" applyNumberFormat="1" applyFont="1" applyFill="1" applyBorder="1" applyAlignment="1">
      <alignment/>
    </xf>
    <xf numFmtId="169" fontId="0" fillId="70" borderId="40" xfId="1571" applyNumberFormat="1" applyFont="1" applyFill="1" applyBorder="1" applyAlignment="1">
      <alignment/>
    </xf>
    <xf numFmtId="169" fontId="0" fillId="68" borderId="11" xfId="1571" applyNumberFormat="1" applyFont="1" applyFill="1" applyBorder="1" applyAlignment="1">
      <alignment/>
    </xf>
    <xf numFmtId="169" fontId="0" fillId="0" borderId="15" xfId="1571" applyNumberFormat="1" applyFont="1" applyBorder="1" applyAlignment="1">
      <alignment/>
    </xf>
    <xf numFmtId="169" fontId="0" fillId="70" borderId="8" xfId="1571" applyNumberFormat="1" applyFont="1" applyFill="1" applyBorder="1" applyAlignment="1">
      <alignment/>
    </xf>
    <xf numFmtId="169" fontId="2" fillId="0" borderId="8" xfId="1571" applyNumberFormat="1" applyFont="1" applyBorder="1" applyAlignment="1">
      <alignment/>
    </xf>
    <xf numFmtId="0" fontId="175" fillId="71" borderId="0" xfId="2317" applyFont="1" applyFill="1">
      <alignment/>
      <protection/>
    </xf>
    <xf numFmtId="0" fontId="123" fillId="71" borderId="0" xfId="2317" applyFont="1" applyFill="1">
      <alignment/>
      <protection/>
    </xf>
    <xf numFmtId="169" fontId="187" fillId="71" borderId="0" xfId="2317" applyNumberFormat="1" applyFont="1" applyFill="1" applyAlignment="1">
      <alignment horizontal="left"/>
      <protection/>
    </xf>
    <xf numFmtId="0" fontId="96" fillId="71" borderId="0" xfId="2317" applyFont="1" applyFill="1" applyAlignment="1">
      <alignment horizontal="center"/>
      <protection/>
    </xf>
    <xf numFmtId="0" fontId="175" fillId="71" borderId="0" xfId="2312" applyFont="1" applyFill="1" applyAlignment="1">
      <alignment/>
      <protection/>
    </xf>
    <xf numFmtId="9" fontId="179" fillId="71" borderId="55" xfId="2491" applyFont="1" applyFill="1" applyBorder="1" applyAlignment="1">
      <alignment/>
    </xf>
    <xf numFmtId="9" fontId="2" fillId="0" borderId="8" xfId="2491" applyFont="1" applyBorder="1" applyAlignment="1">
      <alignment/>
    </xf>
    <xf numFmtId="247" fontId="123" fillId="0" borderId="8" xfId="2312" applyNumberFormat="1" applyFont="1" applyFill="1" applyBorder="1" applyAlignment="1">
      <alignment horizontal="center"/>
      <protection/>
    </xf>
    <xf numFmtId="0" fontId="2" fillId="0" borderId="41" xfId="2274" applyFont="1" applyFill="1" applyBorder="1" applyAlignment="1">
      <alignment horizontal="center"/>
      <protection/>
    </xf>
    <xf numFmtId="0" fontId="2" fillId="0" borderId="12" xfId="2274" applyFont="1" applyFill="1" applyBorder="1" applyAlignment="1">
      <alignment horizontal="center"/>
      <protection/>
    </xf>
    <xf numFmtId="0" fontId="48" fillId="69" borderId="61" xfId="2274" applyFont="1" applyFill="1" applyBorder="1" applyAlignment="1">
      <alignment horizontal="center"/>
      <protection/>
    </xf>
    <xf numFmtId="0" fontId="48" fillId="69" borderId="24" xfId="2274" applyFont="1" applyFill="1" applyBorder="1" applyAlignment="1">
      <alignment horizontal="center"/>
      <protection/>
    </xf>
    <xf numFmtId="0" fontId="175" fillId="71" borderId="0" xfId="2312" applyFont="1" applyFill="1" applyAlignment="1">
      <alignment horizontal="left" wrapText="1"/>
      <protection/>
    </xf>
    <xf numFmtId="0" fontId="175" fillId="71" borderId="0" xfId="2312" applyFont="1" applyFill="1" applyAlignment="1">
      <alignment horizontal="left"/>
      <protection/>
    </xf>
    <xf numFmtId="0" fontId="6" fillId="68" borderId="0" xfId="2292" applyFont="1" applyFill="1" applyBorder="1" applyAlignment="1">
      <alignment horizontal="center"/>
      <protection/>
    </xf>
    <xf numFmtId="0" fontId="188" fillId="75" borderId="62" xfId="0" applyFont="1" applyFill="1" applyBorder="1" applyAlignment="1">
      <alignment horizontal="center" vertical="center"/>
    </xf>
    <xf numFmtId="0" fontId="164" fillId="74" borderId="63" xfId="2049" applyFill="1" applyBorder="1" applyAlignment="1">
      <alignment horizontal="left"/>
    </xf>
    <xf numFmtId="0" fontId="164" fillId="74" borderId="15" xfId="2049" applyFill="1" applyBorder="1" applyAlignment="1">
      <alignment horizontal="left"/>
    </xf>
    <xf numFmtId="0" fontId="164" fillId="74" borderId="64" xfId="2049" applyFill="1" applyBorder="1" applyAlignment="1">
      <alignment horizontal="left"/>
    </xf>
    <xf numFmtId="0" fontId="164" fillId="74" borderId="41" xfId="2049" applyFill="1" applyBorder="1" applyAlignment="1">
      <alignment horizontal="left"/>
    </xf>
    <xf numFmtId="0" fontId="164" fillId="74" borderId="12" xfId="2049" applyFill="1" applyBorder="1" applyAlignment="1">
      <alignment horizontal="left"/>
    </xf>
    <xf numFmtId="0" fontId="164" fillId="74" borderId="65" xfId="2049" applyFill="1" applyBorder="1" applyAlignment="1">
      <alignment horizontal="left"/>
    </xf>
    <xf numFmtId="15" fontId="189" fillId="74" borderId="66" xfId="0" applyNumberFormat="1" applyFont="1" applyFill="1" applyBorder="1" applyAlignment="1">
      <alignment horizontal="left"/>
    </xf>
    <xf numFmtId="15" fontId="189" fillId="74" borderId="67" xfId="0" applyNumberFormat="1" applyFont="1" applyFill="1" applyBorder="1" applyAlignment="1">
      <alignment horizontal="left"/>
    </xf>
    <xf numFmtId="15" fontId="189" fillId="74" borderId="68" xfId="0" applyNumberFormat="1" applyFont="1" applyFill="1" applyBorder="1" applyAlignment="1">
      <alignment horizontal="left"/>
    </xf>
    <xf numFmtId="0" fontId="148" fillId="74" borderId="63" xfId="0" applyFont="1" applyFill="1" applyBorder="1" applyAlignment="1">
      <alignment horizontal="left"/>
    </xf>
    <xf numFmtId="0" fontId="148" fillId="74" borderId="15" xfId="0" applyFont="1" applyFill="1" applyBorder="1" applyAlignment="1">
      <alignment horizontal="left"/>
    </xf>
    <xf numFmtId="0" fontId="148" fillId="74" borderId="40" xfId="0" applyFont="1" applyFill="1" applyBorder="1" applyAlignment="1">
      <alignment horizontal="left"/>
    </xf>
    <xf numFmtId="0" fontId="148" fillId="74" borderId="64" xfId="0" applyFont="1" applyFill="1" applyBorder="1" applyAlignment="1">
      <alignment horizontal="left"/>
    </xf>
    <xf numFmtId="15" fontId="164" fillId="74" borderId="63" xfId="2049" applyNumberFormat="1" applyFill="1" applyBorder="1" applyAlignment="1">
      <alignment horizontal="left"/>
    </xf>
    <xf numFmtId="15" fontId="164" fillId="74" borderId="15" xfId="2049" applyNumberFormat="1" applyFill="1" applyBorder="1" applyAlignment="1">
      <alignment horizontal="left"/>
    </xf>
    <xf numFmtId="15" fontId="164" fillId="74" borderId="64" xfId="2049" applyNumberFormat="1" applyFill="1" applyBorder="1" applyAlignment="1">
      <alignment horizontal="left"/>
    </xf>
    <xf numFmtId="0" fontId="164" fillId="74" borderId="63" xfId="2049" applyFill="1" applyBorder="1" applyAlignment="1">
      <alignment/>
    </xf>
    <xf numFmtId="0" fontId="164" fillId="74" borderId="15" xfId="2049" applyFill="1" applyBorder="1" applyAlignment="1">
      <alignment/>
    </xf>
    <xf numFmtId="0" fontId="164" fillId="74" borderId="64" xfId="2049" applyFill="1" applyBorder="1" applyAlignment="1">
      <alignment/>
    </xf>
  </cellXfs>
  <cellStyles count="2921">
    <cellStyle name="Normal" xfId="0"/>
    <cellStyle name="''" xfId="15"/>
    <cellStyle name="$" xfId="16"/>
    <cellStyle name="$m" xfId="17"/>
    <cellStyle name="$q" xfId="18"/>
    <cellStyle name="$q*" xfId="19"/>
    <cellStyle name="$qA" xfId="20"/>
    <cellStyle name="$qRange" xfId="21"/>
    <cellStyle name="_ADMIN MAPA" xfId="22"/>
    <cellStyle name="_All India AOP" xfId="23"/>
    <cellStyle name="_AMOR MAPA" xfId="24"/>
    <cellStyle name="_AOP IT 08-09 store rollout" xfId="25"/>
    <cellStyle name="_Aztec Software" xfId="26"/>
    <cellStyle name="_Billing &amp; Collection MAPA" xfId="27"/>
    <cellStyle name="_CC MAPA" xfId="28"/>
    <cellStyle name="_Dep MAPA" xfId="29"/>
    <cellStyle name="_FINANCE MAPA" xfId="30"/>
    <cellStyle name="_Financials September 2007" xfId="31"/>
    <cellStyle name="_Financials September 2007 2" xfId="32"/>
    <cellStyle name="_Financials September 2007_VG02_RD Expenses" xfId="33"/>
    <cellStyle name="_i-Flex Solutions - Sept 2005" xfId="34"/>
    <cellStyle name="_IT MAPA" xfId="35"/>
    <cellStyle name="_LF MAPA" xfId="36"/>
    <cellStyle name="_MKTG MAPA" xfId="37"/>
    <cellStyle name="_NETWORK MAPA" xfId="38"/>
    <cellStyle name="_PERSONNEL MAPA" xfId="39"/>
    <cellStyle name="_S &amp; D MAPA" xfId="40"/>
    <cellStyle name="_Sheet4" xfId="41"/>
    <cellStyle name="_Subsidiaries stand alone_Q107" xfId="42"/>
    <cellStyle name="20% - Accent1" xfId="43"/>
    <cellStyle name="20% - Accent1 10" xfId="44"/>
    <cellStyle name="20% - Accent1 10 2" xfId="45"/>
    <cellStyle name="20% - Accent1 11" xfId="46"/>
    <cellStyle name="20% - Accent1 11 2" xfId="47"/>
    <cellStyle name="20% - Accent1 12" xfId="48"/>
    <cellStyle name="20% - Accent1 12 2" xfId="49"/>
    <cellStyle name="20% - Accent1 13" xfId="50"/>
    <cellStyle name="20% - Accent1 13 2" xfId="51"/>
    <cellStyle name="20% - Accent1 14" xfId="52"/>
    <cellStyle name="20% - Accent1 14 2" xfId="53"/>
    <cellStyle name="20% - Accent1 15" xfId="54"/>
    <cellStyle name="20% - Accent1 15 2" xfId="55"/>
    <cellStyle name="20% - Accent1 16" xfId="56"/>
    <cellStyle name="20% - Accent1 16 2" xfId="57"/>
    <cellStyle name="20% - Accent1 17" xfId="58"/>
    <cellStyle name="20% - Accent1 17 2" xfId="59"/>
    <cellStyle name="20% - Accent1 18" xfId="60"/>
    <cellStyle name="20% - Accent1 18 2" xfId="61"/>
    <cellStyle name="20% - Accent1 19" xfId="62"/>
    <cellStyle name="20% - Accent1 19 2" xfId="63"/>
    <cellStyle name="20% - Accent1 2" xfId="64"/>
    <cellStyle name="20% - Accent1 2 2" xfId="65"/>
    <cellStyle name="20% - Accent1 20" xfId="66"/>
    <cellStyle name="20% - Accent1 20 2" xfId="67"/>
    <cellStyle name="20% - Accent1 21" xfId="68"/>
    <cellStyle name="20% - Accent1 21 2" xfId="69"/>
    <cellStyle name="20% - Accent1 22" xfId="70"/>
    <cellStyle name="20% - Accent1 22 2" xfId="71"/>
    <cellStyle name="20% - Accent1 23" xfId="72"/>
    <cellStyle name="20% - Accent1 23 2" xfId="73"/>
    <cellStyle name="20% - Accent1 24" xfId="74"/>
    <cellStyle name="20% - Accent1 24 2" xfId="75"/>
    <cellStyle name="20% - Accent1 25" xfId="76"/>
    <cellStyle name="20% - Accent1 25 2" xfId="77"/>
    <cellStyle name="20% - Accent1 26" xfId="78"/>
    <cellStyle name="20% - Accent1 26 2" xfId="79"/>
    <cellStyle name="20% - Accent1 27" xfId="80"/>
    <cellStyle name="20% - Accent1 27 2" xfId="81"/>
    <cellStyle name="20% - Accent1 28" xfId="82"/>
    <cellStyle name="20% - Accent1 3" xfId="83"/>
    <cellStyle name="20% - Accent1 3 2" xfId="84"/>
    <cellStyle name="20% - Accent1 4" xfId="85"/>
    <cellStyle name="20% - Accent1 4 2" xfId="86"/>
    <cellStyle name="20% - Accent1 5" xfId="87"/>
    <cellStyle name="20% - Accent1 5 2" xfId="88"/>
    <cellStyle name="20% - Accent1 6" xfId="89"/>
    <cellStyle name="20% - Accent1 6 2" xfId="90"/>
    <cellStyle name="20% - Accent1 7" xfId="91"/>
    <cellStyle name="20% - Accent1 7 2" xfId="92"/>
    <cellStyle name="20% - Accent1 8" xfId="93"/>
    <cellStyle name="20% - Accent1 8 2" xfId="94"/>
    <cellStyle name="20% - Accent1 9" xfId="95"/>
    <cellStyle name="20% - Accent1 9 2" xfId="96"/>
    <cellStyle name="20% - Accent2" xfId="97"/>
    <cellStyle name="20% - Accent2 10" xfId="98"/>
    <cellStyle name="20% - Accent2 10 2" xfId="99"/>
    <cellStyle name="20% - Accent2 11" xfId="100"/>
    <cellStyle name="20% - Accent2 11 2" xfId="101"/>
    <cellStyle name="20% - Accent2 12" xfId="102"/>
    <cellStyle name="20% - Accent2 12 2" xfId="103"/>
    <cellStyle name="20% - Accent2 13" xfId="104"/>
    <cellStyle name="20% - Accent2 13 2" xfId="105"/>
    <cellStyle name="20% - Accent2 14" xfId="106"/>
    <cellStyle name="20% - Accent2 14 2" xfId="107"/>
    <cellStyle name="20% - Accent2 15" xfId="108"/>
    <cellStyle name="20% - Accent2 15 2" xfId="109"/>
    <cellStyle name="20% - Accent2 16" xfId="110"/>
    <cellStyle name="20% - Accent2 16 2" xfId="111"/>
    <cellStyle name="20% - Accent2 17" xfId="112"/>
    <cellStyle name="20% - Accent2 17 2" xfId="113"/>
    <cellStyle name="20% - Accent2 18" xfId="114"/>
    <cellStyle name="20% - Accent2 18 2" xfId="115"/>
    <cellStyle name="20% - Accent2 19" xfId="116"/>
    <cellStyle name="20% - Accent2 19 2" xfId="117"/>
    <cellStyle name="20% - Accent2 2" xfId="118"/>
    <cellStyle name="20% - Accent2 2 2" xfId="119"/>
    <cellStyle name="20% - Accent2 20" xfId="120"/>
    <cellStyle name="20% - Accent2 20 2" xfId="121"/>
    <cellStyle name="20% - Accent2 21" xfId="122"/>
    <cellStyle name="20% - Accent2 21 2" xfId="123"/>
    <cellStyle name="20% - Accent2 22" xfId="124"/>
    <cellStyle name="20% - Accent2 22 2" xfId="125"/>
    <cellStyle name="20% - Accent2 23" xfId="126"/>
    <cellStyle name="20% - Accent2 23 2" xfId="127"/>
    <cellStyle name="20% - Accent2 24" xfId="128"/>
    <cellStyle name="20% - Accent2 24 2" xfId="129"/>
    <cellStyle name="20% - Accent2 25" xfId="130"/>
    <cellStyle name="20% - Accent2 25 2" xfId="131"/>
    <cellStyle name="20% - Accent2 26" xfId="132"/>
    <cellStyle name="20% - Accent2 26 2" xfId="133"/>
    <cellStyle name="20% - Accent2 27" xfId="134"/>
    <cellStyle name="20% - Accent2 27 2" xfId="135"/>
    <cellStyle name="20% - Accent2 28" xfId="136"/>
    <cellStyle name="20% - Accent2 3" xfId="137"/>
    <cellStyle name="20% - Accent2 3 2" xfId="138"/>
    <cellStyle name="20% - Accent2 4" xfId="139"/>
    <cellStyle name="20% - Accent2 4 2" xfId="140"/>
    <cellStyle name="20% - Accent2 5" xfId="141"/>
    <cellStyle name="20% - Accent2 5 2" xfId="142"/>
    <cellStyle name="20% - Accent2 6" xfId="143"/>
    <cellStyle name="20% - Accent2 6 2" xfId="144"/>
    <cellStyle name="20% - Accent2 7" xfId="145"/>
    <cellStyle name="20% - Accent2 7 2" xfId="146"/>
    <cellStyle name="20% - Accent2 8" xfId="147"/>
    <cellStyle name="20% - Accent2 8 2" xfId="148"/>
    <cellStyle name="20% - Accent2 9" xfId="149"/>
    <cellStyle name="20% - Accent2 9 2" xfId="150"/>
    <cellStyle name="20% - Accent3" xfId="151"/>
    <cellStyle name="20% - Accent3 10" xfId="152"/>
    <cellStyle name="20% - Accent3 10 2" xfId="153"/>
    <cellStyle name="20% - Accent3 11" xfId="154"/>
    <cellStyle name="20% - Accent3 11 2" xfId="155"/>
    <cellStyle name="20% - Accent3 12" xfId="156"/>
    <cellStyle name="20% - Accent3 12 2" xfId="157"/>
    <cellStyle name="20% - Accent3 13" xfId="158"/>
    <cellStyle name="20% - Accent3 13 2" xfId="159"/>
    <cellStyle name="20% - Accent3 14" xfId="160"/>
    <cellStyle name="20% - Accent3 14 2" xfId="161"/>
    <cellStyle name="20% - Accent3 15" xfId="162"/>
    <cellStyle name="20% - Accent3 15 2" xfId="163"/>
    <cellStyle name="20% - Accent3 16" xfId="164"/>
    <cellStyle name="20% - Accent3 16 2" xfId="165"/>
    <cellStyle name="20% - Accent3 17" xfId="166"/>
    <cellStyle name="20% - Accent3 17 2" xfId="167"/>
    <cellStyle name="20% - Accent3 18" xfId="168"/>
    <cellStyle name="20% - Accent3 18 2" xfId="169"/>
    <cellStyle name="20% - Accent3 19" xfId="170"/>
    <cellStyle name="20% - Accent3 19 2" xfId="171"/>
    <cellStyle name="20% - Accent3 2" xfId="172"/>
    <cellStyle name="20% - Accent3 2 2" xfId="173"/>
    <cellStyle name="20% - Accent3 20" xfId="174"/>
    <cellStyle name="20% - Accent3 20 2" xfId="175"/>
    <cellStyle name="20% - Accent3 21" xfId="176"/>
    <cellStyle name="20% - Accent3 21 2" xfId="177"/>
    <cellStyle name="20% - Accent3 22" xfId="178"/>
    <cellStyle name="20% - Accent3 22 2" xfId="179"/>
    <cellStyle name="20% - Accent3 23" xfId="180"/>
    <cellStyle name="20% - Accent3 23 2" xfId="181"/>
    <cellStyle name="20% - Accent3 24" xfId="182"/>
    <cellStyle name="20% - Accent3 24 2" xfId="183"/>
    <cellStyle name="20% - Accent3 25" xfId="184"/>
    <cellStyle name="20% - Accent3 25 2" xfId="185"/>
    <cellStyle name="20% - Accent3 26" xfId="186"/>
    <cellStyle name="20% - Accent3 26 2" xfId="187"/>
    <cellStyle name="20% - Accent3 27" xfId="188"/>
    <cellStyle name="20% - Accent3 27 2" xfId="189"/>
    <cellStyle name="20% - Accent3 28" xfId="190"/>
    <cellStyle name="20% - Accent3 3" xfId="191"/>
    <cellStyle name="20% - Accent3 3 2" xfId="192"/>
    <cellStyle name="20% - Accent3 4" xfId="193"/>
    <cellStyle name="20% - Accent3 4 2" xfId="194"/>
    <cellStyle name="20% - Accent3 5" xfId="195"/>
    <cellStyle name="20% - Accent3 5 2" xfId="196"/>
    <cellStyle name="20% - Accent3 6" xfId="197"/>
    <cellStyle name="20% - Accent3 6 2" xfId="198"/>
    <cellStyle name="20% - Accent3 7" xfId="199"/>
    <cellStyle name="20% - Accent3 7 2" xfId="200"/>
    <cellStyle name="20% - Accent3 8" xfId="201"/>
    <cellStyle name="20% - Accent3 8 2" xfId="202"/>
    <cellStyle name="20% - Accent3 9" xfId="203"/>
    <cellStyle name="20% - Accent3 9 2" xfId="204"/>
    <cellStyle name="20% - Accent4" xfId="205"/>
    <cellStyle name="20% - Accent4 10" xfId="206"/>
    <cellStyle name="20% - Accent4 10 2" xfId="207"/>
    <cellStyle name="20% - Accent4 11" xfId="208"/>
    <cellStyle name="20% - Accent4 11 2" xfId="209"/>
    <cellStyle name="20% - Accent4 12" xfId="210"/>
    <cellStyle name="20% - Accent4 12 2" xfId="211"/>
    <cellStyle name="20% - Accent4 13" xfId="212"/>
    <cellStyle name="20% - Accent4 13 2" xfId="213"/>
    <cellStyle name="20% - Accent4 14" xfId="214"/>
    <cellStyle name="20% - Accent4 14 2" xfId="215"/>
    <cellStyle name="20% - Accent4 15" xfId="216"/>
    <cellStyle name="20% - Accent4 15 2" xfId="217"/>
    <cellStyle name="20% - Accent4 16" xfId="218"/>
    <cellStyle name="20% - Accent4 16 2" xfId="219"/>
    <cellStyle name="20% - Accent4 17" xfId="220"/>
    <cellStyle name="20% - Accent4 17 2" xfId="221"/>
    <cellStyle name="20% - Accent4 18" xfId="222"/>
    <cellStyle name="20% - Accent4 18 2" xfId="223"/>
    <cellStyle name="20% - Accent4 19" xfId="224"/>
    <cellStyle name="20% - Accent4 19 2" xfId="225"/>
    <cellStyle name="20% - Accent4 2" xfId="226"/>
    <cellStyle name="20% - Accent4 2 2" xfId="227"/>
    <cellStyle name="20% - Accent4 20" xfId="228"/>
    <cellStyle name="20% - Accent4 20 2" xfId="229"/>
    <cellStyle name="20% - Accent4 21" xfId="230"/>
    <cellStyle name="20% - Accent4 21 2" xfId="231"/>
    <cellStyle name="20% - Accent4 22" xfId="232"/>
    <cellStyle name="20% - Accent4 22 2" xfId="233"/>
    <cellStyle name="20% - Accent4 23" xfId="234"/>
    <cellStyle name="20% - Accent4 23 2" xfId="235"/>
    <cellStyle name="20% - Accent4 24" xfId="236"/>
    <cellStyle name="20% - Accent4 24 2" xfId="237"/>
    <cellStyle name="20% - Accent4 25" xfId="238"/>
    <cellStyle name="20% - Accent4 25 2" xfId="239"/>
    <cellStyle name="20% - Accent4 26" xfId="240"/>
    <cellStyle name="20% - Accent4 26 2" xfId="241"/>
    <cellStyle name="20% - Accent4 27" xfId="242"/>
    <cellStyle name="20% - Accent4 27 2" xfId="243"/>
    <cellStyle name="20% - Accent4 28" xfId="244"/>
    <cellStyle name="20% - Accent4 3" xfId="245"/>
    <cellStyle name="20% - Accent4 3 2" xfId="246"/>
    <cellStyle name="20% - Accent4 4" xfId="247"/>
    <cellStyle name="20% - Accent4 4 2" xfId="248"/>
    <cellStyle name="20% - Accent4 5" xfId="249"/>
    <cellStyle name="20% - Accent4 5 2" xfId="250"/>
    <cellStyle name="20% - Accent4 6" xfId="251"/>
    <cellStyle name="20% - Accent4 6 2" xfId="252"/>
    <cellStyle name="20% - Accent4 7" xfId="253"/>
    <cellStyle name="20% - Accent4 7 2" xfId="254"/>
    <cellStyle name="20% - Accent4 8" xfId="255"/>
    <cellStyle name="20% - Accent4 8 2" xfId="256"/>
    <cellStyle name="20% - Accent4 9" xfId="257"/>
    <cellStyle name="20% - Accent4 9 2" xfId="258"/>
    <cellStyle name="20% - Accent5" xfId="259"/>
    <cellStyle name="20% - Accent5 10" xfId="260"/>
    <cellStyle name="20% - Accent5 10 2" xfId="261"/>
    <cellStyle name="20% - Accent5 11" xfId="262"/>
    <cellStyle name="20% - Accent5 11 2" xfId="263"/>
    <cellStyle name="20% - Accent5 12" xfId="264"/>
    <cellStyle name="20% - Accent5 12 2" xfId="265"/>
    <cellStyle name="20% - Accent5 13" xfId="266"/>
    <cellStyle name="20% - Accent5 13 2" xfId="267"/>
    <cellStyle name="20% - Accent5 14" xfId="268"/>
    <cellStyle name="20% - Accent5 14 2" xfId="269"/>
    <cellStyle name="20% - Accent5 15" xfId="270"/>
    <cellStyle name="20% - Accent5 15 2" xfId="271"/>
    <cellStyle name="20% - Accent5 16" xfId="272"/>
    <cellStyle name="20% - Accent5 16 2" xfId="273"/>
    <cellStyle name="20% - Accent5 17" xfId="274"/>
    <cellStyle name="20% - Accent5 17 2" xfId="275"/>
    <cellStyle name="20% - Accent5 18" xfId="276"/>
    <cellStyle name="20% - Accent5 18 2" xfId="277"/>
    <cellStyle name="20% - Accent5 19" xfId="278"/>
    <cellStyle name="20% - Accent5 19 2" xfId="279"/>
    <cellStyle name="20% - Accent5 2" xfId="280"/>
    <cellStyle name="20% - Accent5 2 2" xfId="281"/>
    <cellStyle name="20% - Accent5 20" xfId="282"/>
    <cellStyle name="20% - Accent5 20 2" xfId="283"/>
    <cellStyle name="20% - Accent5 21" xfId="284"/>
    <cellStyle name="20% - Accent5 21 2" xfId="285"/>
    <cellStyle name="20% - Accent5 22" xfId="286"/>
    <cellStyle name="20% - Accent5 22 2" xfId="287"/>
    <cellStyle name="20% - Accent5 23" xfId="288"/>
    <cellStyle name="20% - Accent5 23 2" xfId="289"/>
    <cellStyle name="20% - Accent5 24" xfId="290"/>
    <cellStyle name="20% - Accent5 24 2" xfId="291"/>
    <cellStyle name="20% - Accent5 25" xfId="292"/>
    <cellStyle name="20% - Accent5 25 2" xfId="293"/>
    <cellStyle name="20% - Accent5 26" xfId="294"/>
    <cellStyle name="20% - Accent5 26 2" xfId="295"/>
    <cellStyle name="20% - Accent5 27" xfId="296"/>
    <cellStyle name="20% - Accent5 27 2" xfId="297"/>
    <cellStyle name="20% - Accent5 28" xfId="298"/>
    <cellStyle name="20% - Accent5 3" xfId="299"/>
    <cellStyle name="20% - Accent5 3 2" xfId="300"/>
    <cellStyle name="20% - Accent5 4" xfId="301"/>
    <cellStyle name="20% - Accent5 4 2" xfId="302"/>
    <cellStyle name="20% - Accent5 5" xfId="303"/>
    <cellStyle name="20% - Accent5 5 2" xfId="304"/>
    <cellStyle name="20% - Accent5 6" xfId="305"/>
    <cellStyle name="20% - Accent5 6 2" xfId="306"/>
    <cellStyle name="20% - Accent5 7" xfId="307"/>
    <cellStyle name="20% - Accent5 7 2" xfId="308"/>
    <cellStyle name="20% - Accent5 8" xfId="309"/>
    <cellStyle name="20% - Accent5 8 2" xfId="310"/>
    <cellStyle name="20% - Accent5 9" xfId="311"/>
    <cellStyle name="20% - Accent5 9 2" xfId="312"/>
    <cellStyle name="20% - Accent6" xfId="313"/>
    <cellStyle name="20% - Accent6 10" xfId="314"/>
    <cellStyle name="20% - Accent6 10 2" xfId="315"/>
    <cellStyle name="20% - Accent6 11" xfId="316"/>
    <cellStyle name="20% - Accent6 11 2" xfId="317"/>
    <cellStyle name="20% - Accent6 12" xfId="318"/>
    <cellStyle name="20% - Accent6 12 2" xfId="319"/>
    <cellStyle name="20% - Accent6 13" xfId="320"/>
    <cellStyle name="20% - Accent6 13 2" xfId="321"/>
    <cellStyle name="20% - Accent6 14" xfId="322"/>
    <cellStyle name="20% - Accent6 14 2" xfId="323"/>
    <cellStyle name="20% - Accent6 15" xfId="324"/>
    <cellStyle name="20% - Accent6 15 2" xfId="325"/>
    <cellStyle name="20% - Accent6 16" xfId="326"/>
    <cellStyle name="20% - Accent6 16 2" xfId="327"/>
    <cellStyle name="20% - Accent6 17" xfId="328"/>
    <cellStyle name="20% - Accent6 17 2" xfId="329"/>
    <cellStyle name="20% - Accent6 18" xfId="330"/>
    <cellStyle name="20% - Accent6 18 2" xfId="331"/>
    <cellStyle name="20% - Accent6 19" xfId="332"/>
    <cellStyle name="20% - Accent6 19 2" xfId="333"/>
    <cellStyle name="20% - Accent6 2" xfId="334"/>
    <cellStyle name="20% - Accent6 2 2" xfId="335"/>
    <cellStyle name="20% - Accent6 20" xfId="336"/>
    <cellStyle name="20% - Accent6 20 2" xfId="337"/>
    <cellStyle name="20% - Accent6 21" xfId="338"/>
    <cellStyle name="20% - Accent6 21 2" xfId="339"/>
    <cellStyle name="20% - Accent6 22" xfId="340"/>
    <cellStyle name="20% - Accent6 22 2" xfId="341"/>
    <cellStyle name="20% - Accent6 23" xfId="342"/>
    <cellStyle name="20% - Accent6 23 2" xfId="343"/>
    <cellStyle name="20% - Accent6 24" xfId="344"/>
    <cellStyle name="20% - Accent6 24 2" xfId="345"/>
    <cellStyle name="20% - Accent6 25" xfId="346"/>
    <cellStyle name="20% - Accent6 25 2" xfId="347"/>
    <cellStyle name="20% - Accent6 26" xfId="348"/>
    <cellStyle name="20% - Accent6 26 2" xfId="349"/>
    <cellStyle name="20% - Accent6 27" xfId="350"/>
    <cellStyle name="20% - Accent6 27 2" xfId="351"/>
    <cellStyle name="20% - Accent6 28" xfId="352"/>
    <cellStyle name="20% - Accent6 3" xfId="353"/>
    <cellStyle name="20% - Accent6 3 2" xfId="354"/>
    <cellStyle name="20% - Accent6 4" xfId="355"/>
    <cellStyle name="20% - Accent6 4 2" xfId="356"/>
    <cellStyle name="20% - Accent6 5" xfId="357"/>
    <cellStyle name="20% - Accent6 5 2" xfId="358"/>
    <cellStyle name="20% - Accent6 6" xfId="359"/>
    <cellStyle name="20% - Accent6 6 2" xfId="360"/>
    <cellStyle name="20% - Accent6 7" xfId="361"/>
    <cellStyle name="20% - Accent6 7 2" xfId="362"/>
    <cellStyle name="20% - Accent6 8" xfId="363"/>
    <cellStyle name="20% - Accent6 8 2" xfId="364"/>
    <cellStyle name="20% - Accent6 9" xfId="365"/>
    <cellStyle name="20% - Accent6 9 2" xfId="366"/>
    <cellStyle name="20% - Акцент1" xfId="367"/>
    <cellStyle name="20% - Акцент2" xfId="368"/>
    <cellStyle name="20% - Акцент3" xfId="369"/>
    <cellStyle name="20% - Акцент4" xfId="370"/>
    <cellStyle name="20% - Акцент5" xfId="371"/>
    <cellStyle name="20% - Акцент6" xfId="372"/>
    <cellStyle name="40% - Accent1" xfId="373"/>
    <cellStyle name="40% - Accent1 10" xfId="374"/>
    <cellStyle name="40% - Accent1 10 2" xfId="375"/>
    <cellStyle name="40% - Accent1 11" xfId="376"/>
    <cellStyle name="40% - Accent1 11 2" xfId="377"/>
    <cellStyle name="40% - Accent1 12" xfId="378"/>
    <cellStyle name="40% - Accent1 12 2" xfId="379"/>
    <cellStyle name="40% - Accent1 13" xfId="380"/>
    <cellStyle name="40% - Accent1 13 2" xfId="381"/>
    <cellStyle name="40% - Accent1 14" xfId="382"/>
    <cellStyle name="40% - Accent1 14 2" xfId="383"/>
    <cellStyle name="40% - Accent1 15" xfId="384"/>
    <cellStyle name="40% - Accent1 15 2" xfId="385"/>
    <cellStyle name="40% - Accent1 16" xfId="386"/>
    <cellStyle name="40% - Accent1 16 2" xfId="387"/>
    <cellStyle name="40% - Accent1 17" xfId="388"/>
    <cellStyle name="40% - Accent1 17 2" xfId="389"/>
    <cellStyle name="40% - Accent1 18" xfId="390"/>
    <cellStyle name="40% - Accent1 18 2" xfId="391"/>
    <cellStyle name="40% - Accent1 19" xfId="392"/>
    <cellStyle name="40% - Accent1 19 2" xfId="393"/>
    <cellStyle name="40% - Accent1 2" xfId="394"/>
    <cellStyle name="40% - Accent1 2 2" xfId="395"/>
    <cellStyle name="40% - Accent1 20" xfId="396"/>
    <cellStyle name="40% - Accent1 20 2" xfId="397"/>
    <cellStyle name="40% - Accent1 21" xfId="398"/>
    <cellStyle name="40% - Accent1 21 2" xfId="399"/>
    <cellStyle name="40% - Accent1 22" xfId="400"/>
    <cellStyle name="40% - Accent1 22 2" xfId="401"/>
    <cellStyle name="40% - Accent1 23" xfId="402"/>
    <cellStyle name="40% - Accent1 23 2" xfId="403"/>
    <cellStyle name="40% - Accent1 24" xfId="404"/>
    <cellStyle name="40% - Accent1 24 2" xfId="405"/>
    <cellStyle name="40% - Accent1 25" xfId="406"/>
    <cellStyle name="40% - Accent1 25 2" xfId="407"/>
    <cellStyle name="40% - Accent1 26" xfId="408"/>
    <cellStyle name="40% - Accent1 26 2" xfId="409"/>
    <cellStyle name="40% - Accent1 27" xfId="410"/>
    <cellStyle name="40% - Accent1 27 2" xfId="411"/>
    <cellStyle name="40% - Accent1 28" xfId="412"/>
    <cellStyle name="40% - Accent1 3" xfId="413"/>
    <cellStyle name="40% - Accent1 3 2" xfId="414"/>
    <cellStyle name="40% - Accent1 4" xfId="415"/>
    <cellStyle name="40% - Accent1 4 2" xfId="416"/>
    <cellStyle name="40% - Accent1 5" xfId="417"/>
    <cellStyle name="40% - Accent1 5 2" xfId="418"/>
    <cellStyle name="40% - Accent1 6" xfId="419"/>
    <cellStyle name="40% - Accent1 6 2" xfId="420"/>
    <cellStyle name="40% - Accent1 7" xfId="421"/>
    <cellStyle name="40% - Accent1 7 2" xfId="422"/>
    <cellStyle name="40% - Accent1 8" xfId="423"/>
    <cellStyle name="40% - Accent1 8 2" xfId="424"/>
    <cellStyle name="40% - Accent1 9" xfId="425"/>
    <cellStyle name="40% - Accent1 9 2" xfId="426"/>
    <cellStyle name="40% - Accent2" xfId="427"/>
    <cellStyle name="40% - Accent2 10" xfId="428"/>
    <cellStyle name="40% - Accent2 10 2" xfId="429"/>
    <cellStyle name="40% - Accent2 11" xfId="430"/>
    <cellStyle name="40% - Accent2 11 2" xfId="431"/>
    <cellStyle name="40% - Accent2 12" xfId="432"/>
    <cellStyle name="40% - Accent2 12 2" xfId="433"/>
    <cellStyle name="40% - Accent2 13" xfId="434"/>
    <cellStyle name="40% - Accent2 13 2" xfId="435"/>
    <cellStyle name="40% - Accent2 14" xfId="436"/>
    <cellStyle name="40% - Accent2 14 2" xfId="437"/>
    <cellStyle name="40% - Accent2 15" xfId="438"/>
    <cellStyle name="40% - Accent2 15 2" xfId="439"/>
    <cellStyle name="40% - Accent2 16" xfId="440"/>
    <cellStyle name="40% - Accent2 16 2" xfId="441"/>
    <cellStyle name="40% - Accent2 17" xfId="442"/>
    <cellStyle name="40% - Accent2 17 2" xfId="443"/>
    <cellStyle name="40% - Accent2 18" xfId="444"/>
    <cellStyle name="40% - Accent2 18 2" xfId="445"/>
    <cellStyle name="40% - Accent2 19" xfId="446"/>
    <cellStyle name="40% - Accent2 19 2" xfId="447"/>
    <cellStyle name="40% - Accent2 2" xfId="448"/>
    <cellStyle name="40% - Accent2 2 2" xfId="449"/>
    <cellStyle name="40% - Accent2 20" xfId="450"/>
    <cellStyle name="40% - Accent2 20 2" xfId="451"/>
    <cellStyle name="40% - Accent2 21" xfId="452"/>
    <cellStyle name="40% - Accent2 21 2" xfId="453"/>
    <cellStyle name="40% - Accent2 22" xfId="454"/>
    <cellStyle name="40% - Accent2 22 2" xfId="455"/>
    <cellStyle name="40% - Accent2 23" xfId="456"/>
    <cellStyle name="40% - Accent2 23 2" xfId="457"/>
    <cellStyle name="40% - Accent2 24" xfId="458"/>
    <cellStyle name="40% - Accent2 24 2" xfId="459"/>
    <cellStyle name="40% - Accent2 25" xfId="460"/>
    <cellStyle name="40% - Accent2 25 2" xfId="461"/>
    <cellStyle name="40% - Accent2 26" xfId="462"/>
    <cellStyle name="40% - Accent2 26 2" xfId="463"/>
    <cellStyle name="40% - Accent2 27" xfId="464"/>
    <cellStyle name="40% - Accent2 27 2" xfId="465"/>
    <cellStyle name="40% - Accent2 28" xfId="466"/>
    <cellStyle name="40% - Accent2 3" xfId="467"/>
    <cellStyle name="40% - Accent2 3 2" xfId="468"/>
    <cellStyle name="40% - Accent2 4" xfId="469"/>
    <cellStyle name="40% - Accent2 4 2" xfId="470"/>
    <cellStyle name="40% - Accent2 5" xfId="471"/>
    <cellStyle name="40% - Accent2 5 2" xfId="472"/>
    <cellStyle name="40% - Accent2 6" xfId="473"/>
    <cellStyle name="40% - Accent2 6 2" xfId="474"/>
    <cellStyle name="40% - Accent2 7" xfId="475"/>
    <cellStyle name="40% - Accent2 7 2" xfId="476"/>
    <cellStyle name="40% - Accent2 8" xfId="477"/>
    <cellStyle name="40% - Accent2 8 2" xfId="478"/>
    <cellStyle name="40% - Accent2 9" xfId="479"/>
    <cellStyle name="40% - Accent2 9 2" xfId="480"/>
    <cellStyle name="40% - Accent3" xfId="481"/>
    <cellStyle name="40% - Accent3 10" xfId="482"/>
    <cellStyle name="40% - Accent3 10 2" xfId="483"/>
    <cellStyle name="40% - Accent3 11" xfId="484"/>
    <cellStyle name="40% - Accent3 11 2" xfId="485"/>
    <cellStyle name="40% - Accent3 12" xfId="486"/>
    <cellStyle name="40% - Accent3 12 2" xfId="487"/>
    <cellStyle name="40% - Accent3 13" xfId="488"/>
    <cellStyle name="40% - Accent3 13 2" xfId="489"/>
    <cellStyle name="40% - Accent3 14" xfId="490"/>
    <cellStyle name="40% - Accent3 14 2" xfId="491"/>
    <cellStyle name="40% - Accent3 15" xfId="492"/>
    <cellStyle name="40% - Accent3 15 2" xfId="493"/>
    <cellStyle name="40% - Accent3 16" xfId="494"/>
    <cellStyle name="40% - Accent3 16 2" xfId="495"/>
    <cellStyle name="40% - Accent3 17" xfId="496"/>
    <cellStyle name="40% - Accent3 17 2" xfId="497"/>
    <cellStyle name="40% - Accent3 18" xfId="498"/>
    <cellStyle name="40% - Accent3 18 2" xfId="499"/>
    <cellStyle name="40% - Accent3 19" xfId="500"/>
    <cellStyle name="40% - Accent3 19 2" xfId="501"/>
    <cellStyle name="40% - Accent3 2" xfId="502"/>
    <cellStyle name="40% - Accent3 2 2" xfId="503"/>
    <cellStyle name="40% - Accent3 20" xfId="504"/>
    <cellStyle name="40% - Accent3 20 2" xfId="505"/>
    <cellStyle name="40% - Accent3 21" xfId="506"/>
    <cellStyle name="40% - Accent3 21 2" xfId="507"/>
    <cellStyle name="40% - Accent3 22" xfId="508"/>
    <cellStyle name="40% - Accent3 22 2" xfId="509"/>
    <cellStyle name="40% - Accent3 23" xfId="510"/>
    <cellStyle name="40% - Accent3 23 2" xfId="511"/>
    <cellStyle name="40% - Accent3 24" xfId="512"/>
    <cellStyle name="40% - Accent3 24 2" xfId="513"/>
    <cellStyle name="40% - Accent3 25" xfId="514"/>
    <cellStyle name="40% - Accent3 25 2" xfId="515"/>
    <cellStyle name="40% - Accent3 26" xfId="516"/>
    <cellStyle name="40% - Accent3 26 2" xfId="517"/>
    <cellStyle name="40% - Accent3 27" xfId="518"/>
    <cellStyle name="40% - Accent3 27 2" xfId="519"/>
    <cellStyle name="40% - Accent3 28" xfId="520"/>
    <cellStyle name="40% - Accent3 3" xfId="521"/>
    <cellStyle name="40% - Accent3 3 2" xfId="522"/>
    <cellStyle name="40% - Accent3 4" xfId="523"/>
    <cellStyle name="40% - Accent3 4 2" xfId="524"/>
    <cellStyle name="40% - Accent3 5" xfId="525"/>
    <cellStyle name="40% - Accent3 5 2" xfId="526"/>
    <cellStyle name="40% - Accent3 6" xfId="527"/>
    <cellStyle name="40% - Accent3 6 2" xfId="528"/>
    <cellStyle name="40% - Accent3 7" xfId="529"/>
    <cellStyle name="40% - Accent3 7 2" xfId="530"/>
    <cellStyle name="40% - Accent3 8" xfId="531"/>
    <cellStyle name="40% - Accent3 8 2" xfId="532"/>
    <cellStyle name="40% - Accent3 9" xfId="533"/>
    <cellStyle name="40% - Accent3 9 2" xfId="534"/>
    <cellStyle name="40% - Accent4" xfId="535"/>
    <cellStyle name="40% - Accent4 10" xfId="536"/>
    <cellStyle name="40% - Accent4 10 2" xfId="537"/>
    <cellStyle name="40% - Accent4 11" xfId="538"/>
    <cellStyle name="40% - Accent4 11 2" xfId="539"/>
    <cellStyle name="40% - Accent4 12" xfId="540"/>
    <cellStyle name="40% - Accent4 12 2" xfId="541"/>
    <cellStyle name="40% - Accent4 13" xfId="542"/>
    <cellStyle name="40% - Accent4 13 2" xfId="543"/>
    <cellStyle name="40% - Accent4 14" xfId="544"/>
    <cellStyle name="40% - Accent4 14 2" xfId="545"/>
    <cellStyle name="40% - Accent4 15" xfId="546"/>
    <cellStyle name="40% - Accent4 15 2" xfId="547"/>
    <cellStyle name="40% - Accent4 16" xfId="548"/>
    <cellStyle name="40% - Accent4 16 2" xfId="549"/>
    <cellStyle name="40% - Accent4 17" xfId="550"/>
    <cellStyle name="40% - Accent4 17 2" xfId="551"/>
    <cellStyle name="40% - Accent4 18" xfId="552"/>
    <cellStyle name="40% - Accent4 18 2" xfId="553"/>
    <cellStyle name="40% - Accent4 19" xfId="554"/>
    <cellStyle name="40% - Accent4 19 2" xfId="555"/>
    <cellStyle name="40% - Accent4 2" xfId="556"/>
    <cellStyle name="40% - Accent4 2 2" xfId="557"/>
    <cellStyle name="40% - Accent4 20" xfId="558"/>
    <cellStyle name="40% - Accent4 20 2" xfId="559"/>
    <cellStyle name="40% - Accent4 21" xfId="560"/>
    <cellStyle name="40% - Accent4 21 2" xfId="561"/>
    <cellStyle name="40% - Accent4 22" xfId="562"/>
    <cellStyle name="40% - Accent4 22 2" xfId="563"/>
    <cellStyle name="40% - Accent4 23" xfId="564"/>
    <cellStyle name="40% - Accent4 23 2" xfId="565"/>
    <cellStyle name="40% - Accent4 24" xfId="566"/>
    <cellStyle name="40% - Accent4 24 2" xfId="567"/>
    <cellStyle name="40% - Accent4 25" xfId="568"/>
    <cellStyle name="40% - Accent4 25 2" xfId="569"/>
    <cellStyle name="40% - Accent4 26" xfId="570"/>
    <cellStyle name="40% - Accent4 26 2" xfId="571"/>
    <cellStyle name="40% - Accent4 27" xfId="572"/>
    <cellStyle name="40% - Accent4 27 2" xfId="573"/>
    <cellStyle name="40% - Accent4 28" xfId="574"/>
    <cellStyle name="40% - Accent4 3" xfId="575"/>
    <cellStyle name="40% - Accent4 3 2" xfId="576"/>
    <cellStyle name="40% - Accent4 4" xfId="577"/>
    <cellStyle name="40% - Accent4 4 2" xfId="578"/>
    <cellStyle name="40% - Accent4 5" xfId="579"/>
    <cellStyle name="40% - Accent4 5 2" xfId="580"/>
    <cellStyle name="40% - Accent4 6" xfId="581"/>
    <cellStyle name="40% - Accent4 6 2" xfId="582"/>
    <cellStyle name="40% - Accent4 7" xfId="583"/>
    <cellStyle name="40% - Accent4 7 2" xfId="584"/>
    <cellStyle name="40% - Accent4 8" xfId="585"/>
    <cellStyle name="40% - Accent4 8 2" xfId="586"/>
    <cellStyle name="40% - Accent4 9" xfId="587"/>
    <cellStyle name="40% - Accent4 9 2" xfId="588"/>
    <cellStyle name="40% - Accent5" xfId="589"/>
    <cellStyle name="40% - Accent5 10" xfId="590"/>
    <cellStyle name="40% - Accent5 10 2" xfId="591"/>
    <cellStyle name="40% - Accent5 11" xfId="592"/>
    <cellStyle name="40% - Accent5 11 2" xfId="593"/>
    <cellStyle name="40% - Accent5 12" xfId="594"/>
    <cellStyle name="40% - Accent5 12 2" xfId="595"/>
    <cellStyle name="40% - Accent5 13" xfId="596"/>
    <cellStyle name="40% - Accent5 13 2" xfId="597"/>
    <cellStyle name="40% - Accent5 14" xfId="598"/>
    <cellStyle name="40% - Accent5 14 2" xfId="599"/>
    <cellStyle name="40% - Accent5 15" xfId="600"/>
    <cellStyle name="40% - Accent5 15 2" xfId="601"/>
    <cellStyle name="40% - Accent5 16" xfId="602"/>
    <cellStyle name="40% - Accent5 16 2" xfId="603"/>
    <cellStyle name="40% - Accent5 17" xfId="604"/>
    <cellStyle name="40% - Accent5 17 2" xfId="605"/>
    <cellStyle name="40% - Accent5 18" xfId="606"/>
    <cellStyle name="40% - Accent5 18 2" xfId="607"/>
    <cellStyle name="40% - Accent5 19" xfId="608"/>
    <cellStyle name="40% - Accent5 19 2" xfId="609"/>
    <cellStyle name="40% - Accent5 2" xfId="610"/>
    <cellStyle name="40% - Accent5 2 2" xfId="611"/>
    <cellStyle name="40% - Accent5 20" xfId="612"/>
    <cellStyle name="40% - Accent5 20 2" xfId="613"/>
    <cellStyle name="40% - Accent5 21" xfId="614"/>
    <cellStyle name="40% - Accent5 21 2" xfId="615"/>
    <cellStyle name="40% - Accent5 22" xfId="616"/>
    <cellStyle name="40% - Accent5 22 2" xfId="617"/>
    <cellStyle name="40% - Accent5 23" xfId="618"/>
    <cellStyle name="40% - Accent5 23 2" xfId="619"/>
    <cellStyle name="40% - Accent5 24" xfId="620"/>
    <cellStyle name="40% - Accent5 24 2" xfId="621"/>
    <cellStyle name="40% - Accent5 25" xfId="622"/>
    <cellStyle name="40% - Accent5 25 2" xfId="623"/>
    <cellStyle name="40% - Accent5 26" xfId="624"/>
    <cellStyle name="40% - Accent5 26 2" xfId="625"/>
    <cellStyle name="40% - Accent5 27" xfId="626"/>
    <cellStyle name="40% - Accent5 27 2" xfId="627"/>
    <cellStyle name="40% - Accent5 28" xfId="628"/>
    <cellStyle name="40% - Accent5 3" xfId="629"/>
    <cellStyle name="40% - Accent5 3 2" xfId="630"/>
    <cellStyle name="40% - Accent5 4" xfId="631"/>
    <cellStyle name="40% - Accent5 4 2" xfId="632"/>
    <cellStyle name="40% - Accent5 5" xfId="633"/>
    <cellStyle name="40% - Accent5 5 2" xfId="634"/>
    <cellStyle name="40% - Accent5 6" xfId="635"/>
    <cellStyle name="40% - Accent5 6 2" xfId="636"/>
    <cellStyle name="40% - Accent5 7" xfId="637"/>
    <cellStyle name="40% - Accent5 7 2" xfId="638"/>
    <cellStyle name="40% - Accent5 8" xfId="639"/>
    <cellStyle name="40% - Accent5 8 2" xfId="640"/>
    <cellStyle name="40% - Accent5 9" xfId="641"/>
    <cellStyle name="40% - Accent5 9 2" xfId="642"/>
    <cellStyle name="40% - Accent6" xfId="643"/>
    <cellStyle name="40% - Accent6 10" xfId="644"/>
    <cellStyle name="40% - Accent6 10 2" xfId="645"/>
    <cellStyle name="40% - Accent6 11" xfId="646"/>
    <cellStyle name="40% - Accent6 11 2" xfId="647"/>
    <cellStyle name="40% - Accent6 12" xfId="648"/>
    <cellStyle name="40% - Accent6 12 2" xfId="649"/>
    <cellStyle name="40% - Accent6 13" xfId="650"/>
    <cellStyle name="40% - Accent6 13 2" xfId="651"/>
    <cellStyle name="40% - Accent6 14" xfId="652"/>
    <cellStyle name="40% - Accent6 14 2" xfId="653"/>
    <cellStyle name="40% - Accent6 15" xfId="654"/>
    <cellStyle name="40% - Accent6 15 2" xfId="655"/>
    <cellStyle name="40% - Accent6 16" xfId="656"/>
    <cellStyle name="40% - Accent6 16 2" xfId="657"/>
    <cellStyle name="40% - Accent6 17" xfId="658"/>
    <cellStyle name="40% - Accent6 17 2" xfId="659"/>
    <cellStyle name="40% - Accent6 18" xfId="660"/>
    <cellStyle name="40% - Accent6 18 2" xfId="661"/>
    <cellStyle name="40% - Accent6 19" xfId="662"/>
    <cellStyle name="40% - Accent6 19 2" xfId="663"/>
    <cellStyle name="40% - Accent6 2" xfId="664"/>
    <cellStyle name="40% - Accent6 2 2" xfId="665"/>
    <cellStyle name="40% - Accent6 20" xfId="666"/>
    <cellStyle name="40% - Accent6 20 2" xfId="667"/>
    <cellStyle name="40% - Accent6 21" xfId="668"/>
    <cellStyle name="40% - Accent6 21 2" xfId="669"/>
    <cellStyle name="40% - Accent6 22" xfId="670"/>
    <cellStyle name="40% - Accent6 22 2" xfId="671"/>
    <cellStyle name="40% - Accent6 23" xfId="672"/>
    <cellStyle name="40% - Accent6 23 2" xfId="673"/>
    <cellStyle name="40% - Accent6 24" xfId="674"/>
    <cellStyle name="40% - Accent6 24 2" xfId="675"/>
    <cellStyle name="40% - Accent6 25" xfId="676"/>
    <cellStyle name="40% - Accent6 25 2" xfId="677"/>
    <cellStyle name="40% - Accent6 26" xfId="678"/>
    <cellStyle name="40% - Accent6 26 2" xfId="679"/>
    <cellStyle name="40% - Accent6 27" xfId="680"/>
    <cellStyle name="40% - Accent6 27 2" xfId="681"/>
    <cellStyle name="40% - Accent6 28" xfId="682"/>
    <cellStyle name="40% - Accent6 3" xfId="683"/>
    <cellStyle name="40% - Accent6 3 2" xfId="684"/>
    <cellStyle name="40% - Accent6 4" xfId="685"/>
    <cellStyle name="40% - Accent6 4 2" xfId="686"/>
    <cellStyle name="40% - Accent6 5" xfId="687"/>
    <cellStyle name="40% - Accent6 5 2" xfId="688"/>
    <cellStyle name="40% - Accent6 6" xfId="689"/>
    <cellStyle name="40% - Accent6 6 2" xfId="690"/>
    <cellStyle name="40% - Accent6 7" xfId="691"/>
    <cellStyle name="40% - Accent6 7 2" xfId="692"/>
    <cellStyle name="40% - Accent6 8" xfId="693"/>
    <cellStyle name="40% - Accent6 8 2" xfId="694"/>
    <cellStyle name="40% - Accent6 9" xfId="695"/>
    <cellStyle name="40% - Accent6 9 2" xfId="696"/>
    <cellStyle name="40% - Акцент1" xfId="697"/>
    <cellStyle name="40% - Акцент2" xfId="698"/>
    <cellStyle name="40% - Акцент3" xfId="699"/>
    <cellStyle name="40% - Акцент4" xfId="700"/>
    <cellStyle name="40% - Акцент5" xfId="701"/>
    <cellStyle name="40% - Акцент6" xfId="702"/>
    <cellStyle name="6" xfId="703"/>
    <cellStyle name="60% - Accent1" xfId="704"/>
    <cellStyle name="60% - Accent1 10" xfId="705"/>
    <cellStyle name="60% - Accent1 10 2" xfId="706"/>
    <cellStyle name="60% - Accent1 11" xfId="707"/>
    <cellStyle name="60% - Accent1 11 2" xfId="708"/>
    <cellStyle name="60% - Accent1 12" xfId="709"/>
    <cellStyle name="60% - Accent1 12 2" xfId="710"/>
    <cellStyle name="60% - Accent1 13" xfId="711"/>
    <cellStyle name="60% - Accent1 13 2" xfId="712"/>
    <cellStyle name="60% - Accent1 14" xfId="713"/>
    <cellStyle name="60% - Accent1 14 2" xfId="714"/>
    <cellStyle name="60% - Accent1 15" xfId="715"/>
    <cellStyle name="60% - Accent1 15 2" xfId="716"/>
    <cellStyle name="60% - Accent1 16" xfId="717"/>
    <cellStyle name="60% - Accent1 16 2" xfId="718"/>
    <cellStyle name="60% - Accent1 17" xfId="719"/>
    <cellStyle name="60% - Accent1 17 2" xfId="720"/>
    <cellStyle name="60% - Accent1 18" xfId="721"/>
    <cellStyle name="60% - Accent1 18 2" xfId="722"/>
    <cellStyle name="60% - Accent1 19" xfId="723"/>
    <cellStyle name="60% - Accent1 19 2" xfId="724"/>
    <cellStyle name="60% - Accent1 2" xfId="725"/>
    <cellStyle name="60% - Accent1 2 2" xfId="726"/>
    <cellStyle name="60% - Accent1 20" xfId="727"/>
    <cellStyle name="60% - Accent1 20 2" xfId="728"/>
    <cellStyle name="60% - Accent1 21" xfId="729"/>
    <cellStyle name="60% - Accent1 21 2" xfId="730"/>
    <cellStyle name="60% - Accent1 22" xfId="731"/>
    <cellStyle name="60% - Accent1 22 2" xfId="732"/>
    <cellStyle name="60% - Accent1 23" xfId="733"/>
    <cellStyle name="60% - Accent1 23 2" xfId="734"/>
    <cellStyle name="60% - Accent1 24" xfId="735"/>
    <cellStyle name="60% - Accent1 24 2" xfId="736"/>
    <cellStyle name="60% - Accent1 25" xfId="737"/>
    <cellStyle name="60% - Accent1 25 2" xfId="738"/>
    <cellStyle name="60% - Accent1 26" xfId="739"/>
    <cellStyle name="60% - Accent1 26 2" xfId="740"/>
    <cellStyle name="60% - Accent1 27" xfId="741"/>
    <cellStyle name="60% - Accent1 27 2" xfId="742"/>
    <cellStyle name="60% - Accent1 28" xfId="743"/>
    <cellStyle name="60% - Accent1 3" xfId="744"/>
    <cellStyle name="60% - Accent1 3 2" xfId="745"/>
    <cellStyle name="60% - Accent1 4" xfId="746"/>
    <cellStyle name="60% - Accent1 4 2" xfId="747"/>
    <cellStyle name="60% - Accent1 5" xfId="748"/>
    <cellStyle name="60% - Accent1 5 2" xfId="749"/>
    <cellStyle name="60% - Accent1 6" xfId="750"/>
    <cellStyle name="60% - Accent1 6 2" xfId="751"/>
    <cellStyle name="60% - Accent1 7" xfId="752"/>
    <cellStyle name="60% - Accent1 7 2" xfId="753"/>
    <cellStyle name="60% - Accent1 8" xfId="754"/>
    <cellStyle name="60% - Accent1 8 2" xfId="755"/>
    <cellStyle name="60% - Accent1 9" xfId="756"/>
    <cellStyle name="60% - Accent1 9 2" xfId="757"/>
    <cellStyle name="60% - Accent2" xfId="758"/>
    <cellStyle name="60% - Accent2 10" xfId="759"/>
    <cellStyle name="60% - Accent2 10 2" xfId="760"/>
    <cellStyle name="60% - Accent2 11" xfId="761"/>
    <cellStyle name="60% - Accent2 11 2" xfId="762"/>
    <cellStyle name="60% - Accent2 12" xfId="763"/>
    <cellStyle name="60% - Accent2 12 2" xfId="764"/>
    <cellStyle name="60% - Accent2 13" xfId="765"/>
    <cellStyle name="60% - Accent2 13 2" xfId="766"/>
    <cellStyle name="60% - Accent2 14" xfId="767"/>
    <cellStyle name="60% - Accent2 14 2" xfId="768"/>
    <cellStyle name="60% - Accent2 15" xfId="769"/>
    <cellStyle name="60% - Accent2 15 2" xfId="770"/>
    <cellStyle name="60% - Accent2 16" xfId="771"/>
    <cellStyle name="60% - Accent2 16 2" xfId="772"/>
    <cellStyle name="60% - Accent2 17" xfId="773"/>
    <cellStyle name="60% - Accent2 17 2" xfId="774"/>
    <cellStyle name="60% - Accent2 18" xfId="775"/>
    <cellStyle name="60% - Accent2 18 2" xfId="776"/>
    <cellStyle name="60% - Accent2 19" xfId="777"/>
    <cellStyle name="60% - Accent2 19 2" xfId="778"/>
    <cellStyle name="60% - Accent2 2" xfId="779"/>
    <cellStyle name="60% - Accent2 2 2" xfId="780"/>
    <cellStyle name="60% - Accent2 20" xfId="781"/>
    <cellStyle name="60% - Accent2 20 2" xfId="782"/>
    <cellStyle name="60% - Accent2 21" xfId="783"/>
    <cellStyle name="60% - Accent2 21 2" xfId="784"/>
    <cellStyle name="60% - Accent2 22" xfId="785"/>
    <cellStyle name="60% - Accent2 22 2" xfId="786"/>
    <cellStyle name="60% - Accent2 23" xfId="787"/>
    <cellStyle name="60% - Accent2 23 2" xfId="788"/>
    <cellStyle name="60% - Accent2 24" xfId="789"/>
    <cellStyle name="60% - Accent2 24 2" xfId="790"/>
    <cellStyle name="60% - Accent2 25" xfId="791"/>
    <cellStyle name="60% - Accent2 25 2" xfId="792"/>
    <cellStyle name="60% - Accent2 26" xfId="793"/>
    <cellStyle name="60% - Accent2 26 2" xfId="794"/>
    <cellStyle name="60% - Accent2 27" xfId="795"/>
    <cellStyle name="60% - Accent2 27 2" xfId="796"/>
    <cellStyle name="60% - Accent2 28" xfId="797"/>
    <cellStyle name="60% - Accent2 3" xfId="798"/>
    <cellStyle name="60% - Accent2 3 2" xfId="799"/>
    <cellStyle name="60% - Accent2 4" xfId="800"/>
    <cellStyle name="60% - Accent2 4 2" xfId="801"/>
    <cellStyle name="60% - Accent2 5" xfId="802"/>
    <cellStyle name="60% - Accent2 5 2" xfId="803"/>
    <cellStyle name="60% - Accent2 6" xfId="804"/>
    <cellStyle name="60% - Accent2 6 2" xfId="805"/>
    <cellStyle name="60% - Accent2 7" xfId="806"/>
    <cellStyle name="60% - Accent2 7 2" xfId="807"/>
    <cellStyle name="60% - Accent2 8" xfId="808"/>
    <cellStyle name="60% - Accent2 8 2" xfId="809"/>
    <cellStyle name="60% - Accent2 9" xfId="810"/>
    <cellStyle name="60% - Accent2 9 2" xfId="811"/>
    <cellStyle name="60% - Accent3" xfId="812"/>
    <cellStyle name="60% - Accent3 10" xfId="813"/>
    <cellStyle name="60% - Accent3 10 2" xfId="814"/>
    <cellStyle name="60% - Accent3 11" xfId="815"/>
    <cellStyle name="60% - Accent3 11 2" xfId="816"/>
    <cellStyle name="60% - Accent3 12" xfId="817"/>
    <cellStyle name="60% - Accent3 12 2" xfId="818"/>
    <cellStyle name="60% - Accent3 13" xfId="819"/>
    <cellStyle name="60% - Accent3 13 2" xfId="820"/>
    <cellStyle name="60% - Accent3 14" xfId="821"/>
    <cellStyle name="60% - Accent3 14 2" xfId="822"/>
    <cellStyle name="60% - Accent3 15" xfId="823"/>
    <cellStyle name="60% - Accent3 15 2" xfId="824"/>
    <cellStyle name="60% - Accent3 16" xfId="825"/>
    <cellStyle name="60% - Accent3 16 2" xfId="826"/>
    <cellStyle name="60% - Accent3 17" xfId="827"/>
    <cellStyle name="60% - Accent3 17 2" xfId="828"/>
    <cellStyle name="60% - Accent3 18" xfId="829"/>
    <cellStyle name="60% - Accent3 18 2" xfId="830"/>
    <cellStyle name="60% - Accent3 19" xfId="831"/>
    <cellStyle name="60% - Accent3 19 2" xfId="832"/>
    <cellStyle name="60% - Accent3 2" xfId="833"/>
    <cellStyle name="60% - Accent3 2 2" xfId="834"/>
    <cellStyle name="60% - Accent3 20" xfId="835"/>
    <cellStyle name="60% - Accent3 20 2" xfId="836"/>
    <cellStyle name="60% - Accent3 21" xfId="837"/>
    <cellStyle name="60% - Accent3 21 2" xfId="838"/>
    <cellStyle name="60% - Accent3 22" xfId="839"/>
    <cellStyle name="60% - Accent3 22 2" xfId="840"/>
    <cellStyle name="60% - Accent3 23" xfId="841"/>
    <cellStyle name="60% - Accent3 23 2" xfId="842"/>
    <cellStyle name="60% - Accent3 24" xfId="843"/>
    <cellStyle name="60% - Accent3 24 2" xfId="844"/>
    <cellStyle name="60% - Accent3 25" xfId="845"/>
    <cellStyle name="60% - Accent3 25 2" xfId="846"/>
    <cellStyle name="60% - Accent3 26" xfId="847"/>
    <cellStyle name="60% - Accent3 26 2" xfId="848"/>
    <cellStyle name="60% - Accent3 27" xfId="849"/>
    <cellStyle name="60% - Accent3 27 2" xfId="850"/>
    <cellStyle name="60% - Accent3 28" xfId="851"/>
    <cellStyle name="60% - Accent3 3" xfId="852"/>
    <cellStyle name="60% - Accent3 3 2" xfId="853"/>
    <cellStyle name="60% - Accent3 4" xfId="854"/>
    <cellStyle name="60% - Accent3 4 2" xfId="855"/>
    <cellStyle name="60% - Accent3 5" xfId="856"/>
    <cellStyle name="60% - Accent3 5 2" xfId="857"/>
    <cellStyle name="60% - Accent3 6" xfId="858"/>
    <cellStyle name="60% - Accent3 6 2" xfId="859"/>
    <cellStyle name="60% - Accent3 7" xfId="860"/>
    <cellStyle name="60% - Accent3 7 2" xfId="861"/>
    <cellStyle name="60% - Accent3 8" xfId="862"/>
    <cellStyle name="60% - Accent3 8 2" xfId="863"/>
    <cellStyle name="60% - Accent3 9" xfId="864"/>
    <cellStyle name="60% - Accent3 9 2" xfId="865"/>
    <cellStyle name="60% - Accent4" xfId="866"/>
    <cellStyle name="60% - Accent4 10" xfId="867"/>
    <cellStyle name="60% - Accent4 10 2" xfId="868"/>
    <cellStyle name="60% - Accent4 11" xfId="869"/>
    <cellStyle name="60% - Accent4 11 2" xfId="870"/>
    <cellStyle name="60% - Accent4 12" xfId="871"/>
    <cellStyle name="60% - Accent4 12 2" xfId="872"/>
    <cellStyle name="60% - Accent4 13" xfId="873"/>
    <cellStyle name="60% - Accent4 13 2" xfId="874"/>
    <cellStyle name="60% - Accent4 14" xfId="875"/>
    <cellStyle name="60% - Accent4 14 2" xfId="876"/>
    <cellStyle name="60% - Accent4 15" xfId="877"/>
    <cellStyle name="60% - Accent4 15 2" xfId="878"/>
    <cellStyle name="60% - Accent4 16" xfId="879"/>
    <cellStyle name="60% - Accent4 16 2" xfId="880"/>
    <cellStyle name="60% - Accent4 17" xfId="881"/>
    <cellStyle name="60% - Accent4 17 2" xfId="882"/>
    <cellStyle name="60% - Accent4 18" xfId="883"/>
    <cellStyle name="60% - Accent4 18 2" xfId="884"/>
    <cellStyle name="60% - Accent4 19" xfId="885"/>
    <cellStyle name="60% - Accent4 19 2" xfId="886"/>
    <cellStyle name="60% - Accent4 2" xfId="887"/>
    <cellStyle name="60% - Accent4 2 2" xfId="888"/>
    <cellStyle name="60% - Accent4 20" xfId="889"/>
    <cellStyle name="60% - Accent4 20 2" xfId="890"/>
    <cellStyle name="60% - Accent4 21" xfId="891"/>
    <cellStyle name="60% - Accent4 21 2" xfId="892"/>
    <cellStyle name="60% - Accent4 22" xfId="893"/>
    <cellStyle name="60% - Accent4 22 2" xfId="894"/>
    <cellStyle name="60% - Accent4 23" xfId="895"/>
    <cellStyle name="60% - Accent4 23 2" xfId="896"/>
    <cellStyle name="60% - Accent4 24" xfId="897"/>
    <cellStyle name="60% - Accent4 24 2" xfId="898"/>
    <cellStyle name="60% - Accent4 25" xfId="899"/>
    <cellStyle name="60% - Accent4 25 2" xfId="900"/>
    <cellStyle name="60% - Accent4 26" xfId="901"/>
    <cellStyle name="60% - Accent4 26 2" xfId="902"/>
    <cellStyle name="60% - Accent4 27" xfId="903"/>
    <cellStyle name="60% - Accent4 27 2" xfId="904"/>
    <cellStyle name="60% - Accent4 28" xfId="905"/>
    <cellStyle name="60% - Accent4 3" xfId="906"/>
    <cellStyle name="60% - Accent4 3 2" xfId="907"/>
    <cellStyle name="60% - Accent4 4" xfId="908"/>
    <cellStyle name="60% - Accent4 4 2" xfId="909"/>
    <cellStyle name="60% - Accent4 5" xfId="910"/>
    <cellStyle name="60% - Accent4 5 2" xfId="911"/>
    <cellStyle name="60% - Accent4 6" xfId="912"/>
    <cellStyle name="60% - Accent4 6 2" xfId="913"/>
    <cellStyle name="60% - Accent4 7" xfId="914"/>
    <cellStyle name="60% - Accent4 7 2" xfId="915"/>
    <cellStyle name="60% - Accent4 8" xfId="916"/>
    <cellStyle name="60% - Accent4 8 2" xfId="917"/>
    <cellStyle name="60% - Accent4 9" xfId="918"/>
    <cellStyle name="60% - Accent4 9 2" xfId="919"/>
    <cellStyle name="60% - Accent5" xfId="920"/>
    <cellStyle name="60% - Accent5 10" xfId="921"/>
    <cellStyle name="60% - Accent5 10 2" xfId="922"/>
    <cellStyle name="60% - Accent5 11" xfId="923"/>
    <cellStyle name="60% - Accent5 11 2" xfId="924"/>
    <cellStyle name="60% - Accent5 12" xfId="925"/>
    <cellStyle name="60% - Accent5 12 2" xfId="926"/>
    <cellStyle name="60% - Accent5 13" xfId="927"/>
    <cellStyle name="60% - Accent5 13 2" xfId="928"/>
    <cellStyle name="60% - Accent5 14" xfId="929"/>
    <cellStyle name="60% - Accent5 14 2" xfId="930"/>
    <cellStyle name="60% - Accent5 15" xfId="931"/>
    <cellStyle name="60% - Accent5 15 2" xfId="932"/>
    <cellStyle name="60% - Accent5 16" xfId="933"/>
    <cellStyle name="60% - Accent5 16 2" xfId="934"/>
    <cellStyle name="60% - Accent5 17" xfId="935"/>
    <cellStyle name="60% - Accent5 17 2" xfId="936"/>
    <cellStyle name="60% - Accent5 18" xfId="937"/>
    <cellStyle name="60% - Accent5 18 2" xfId="938"/>
    <cellStyle name="60% - Accent5 19" xfId="939"/>
    <cellStyle name="60% - Accent5 19 2" xfId="940"/>
    <cellStyle name="60% - Accent5 2" xfId="941"/>
    <cellStyle name="60% - Accent5 2 2" xfId="942"/>
    <cellStyle name="60% - Accent5 20" xfId="943"/>
    <cellStyle name="60% - Accent5 20 2" xfId="944"/>
    <cellStyle name="60% - Accent5 21" xfId="945"/>
    <cellStyle name="60% - Accent5 21 2" xfId="946"/>
    <cellStyle name="60% - Accent5 22" xfId="947"/>
    <cellStyle name="60% - Accent5 22 2" xfId="948"/>
    <cellStyle name="60% - Accent5 23" xfId="949"/>
    <cellStyle name="60% - Accent5 23 2" xfId="950"/>
    <cellStyle name="60% - Accent5 24" xfId="951"/>
    <cellStyle name="60% - Accent5 24 2" xfId="952"/>
    <cellStyle name="60% - Accent5 25" xfId="953"/>
    <cellStyle name="60% - Accent5 25 2" xfId="954"/>
    <cellStyle name="60% - Accent5 26" xfId="955"/>
    <cellStyle name="60% - Accent5 26 2" xfId="956"/>
    <cellStyle name="60% - Accent5 27" xfId="957"/>
    <cellStyle name="60% - Accent5 27 2" xfId="958"/>
    <cellStyle name="60% - Accent5 28" xfId="959"/>
    <cellStyle name="60% - Accent5 3" xfId="960"/>
    <cellStyle name="60% - Accent5 3 2" xfId="961"/>
    <cellStyle name="60% - Accent5 4" xfId="962"/>
    <cellStyle name="60% - Accent5 4 2" xfId="963"/>
    <cellStyle name="60% - Accent5 5" xfId="964"/>
    <cellStyle name="60% - Accent5 5 2" xfId="965"/>
    <cellStyle name="60% - Accent5 6" xfId="966"/>
    <cellStyle name="60% - Accent5 6 2" xfId="967"/>
    <cellStyle name="60% - Accent5 7" xfId="968"/>
    <cellStyle name="60% - Accent5 7 2" xfId="969"/>
    <cellStyle name="60% - Accent5 8" xfId="970"/>
    <cellStyle name="60% - Accent5 8 2" xfId="971"/>
    <cellStyle name="60% - Accent5 9" xfId="972"/>
    <cellStyle name="60% - Accent5 9 2" xfId="973"/>
    <cellStyle name="60% - Accent6" xfId="974"/>
    <cellStyle name="60% - Accent6 10" xfId="975"/>
    <cellStyle name="60% - Accent6 10 2" xfId="976"/>
    <cellStyle name="60% - Accent6 11" xfId="977"/>
    <cellStyle name="60% - Accent6 11 2" xfId="978"/>
    <cellStyle name="60% - Accent6 12" xfId="979"/>
    <cellStyle name="60% - Accent6 12 2" xfId="980"/>
    <cellStyle name="60% - Accent6 13" xfId="981"/>
    <cellStyle name="60% - Accent6 13 2" xfId="982"/>
    <cellStyle name="60% - Accent6 14" xfId="983"/>
    <cellStyle name="60% - Accent6 14 2" xfId="984"/>
    <cellStyle name="60% - Accent6 15" xfId="985"/>
    <cellStyle name="60% - Accent6 15 2" xfId="986"/>
    <cellStyle name="60% - Accent6 16" xfId="987"/>
    <cellStyle name="60% - Accent6 16 2" xfId="988"/>
    <cellStyle name="60% - Accent6 17" xfId="989"/>
    <cellStyle name="60% - Accent6 17 2" xfId="990"/>
    <cellStyle name="60% - Accent6 18" xfId="991"/>
    <cellStyle name="60% - Accent6 18 2" xfId="992"/>
    <cellStyle name="60% - Accent6 19" xfId="993"/>
    <cellStyle name="60% - Accent6 19 2" xfId="994"/>
    <cellStyle name="60% - Accent6 2" xfId="995"/>
    <cellStyle name="60% - Accent6 2 2" xfId="996"/>
    <cellStyle name="60% - Accent6 20" xfId="997"/>
    <cellStyle name="60% - Accent6 20 2" xfId="998"/>
    <cellStyle name="60% - Accent6 21" xfId="999"/>
    <cellStyle name="60% - Accent6 21 2" xfId="1000"/>
    <cellStyle name="60% - Accent6 22" xfId="1001"/>
    <cellStyle name="60% - Accent6 22 2" xfId="1002"/>
    <cellStyle name="60% - Accent6 23" xfId="1003"/>
    <cellStyle name="60% - Accent6 23 2" xfId="1004"/>
    <cellStyle name="60% - Accent6 24" xfId="1005"/>
    <cellStyle name="60% - Accent6 24 2" xfId="1006"/>
    <cellStyle name="60% - Accent6 25" xfId="1007"/>
    <cellStyle name="60% - Accent6 25 2" xfId="1008"/>
    <cellStyle name="60% - Accent6 26" xfId="1009"/>
    <cellStyle name="60% - Accent6 26 2" xfId="1010"/>
    <cellStyle name="60% - Accent6 27" xfId="1011"/>
    <cellStyle name="60% - Accent6 27 2" xfId="1012"/>
    <cellStyle name="60% - Accent6 28" xfId="1013"/>
    <cellStyle name="60% - Accent6 3" xfId="1014"/>
    <cellStyle name="60% - Accent6 3 2" xfId="1015"/>
    <cellStyle name="60% - Accent6 4" xfId="1016"/>
    <cellStyle name="60% - Accent6 4 2" xfId="1017"/>
    <cellStyle name="60% - Accent6 5" xfId="1018"/>
    <cellStyle name="60% - Accent6 5 2" xfId="1019"/>
    <cellStyle name="60% - Accent6 6" xfId="1020"/>
    <cellStyle name="60% - Accent6 6 2" xfId="1021"/>
    <cellStyle name="60% - Accent6 7" xfId="1022"/>
    <cellStyle name="60% - Accent6 7 2" xfId="1023"/>
    <cellStyle name="60% - Accent6 8" xfId="1024"/>
    <cellStyle name="60% - Accent6 8 2" xfId="1025"/>
    <cellStyle name="60% - Accent6 9" xfId="1026"/>
    <cellStyle name="60% - Accent6 9 2" xfId="1027"/>
    <cellStyle name="60% - Акцент1" xfId="1028"/>
    <cellStyle name="60% - Акцент2" xfId="1029"/>
    <cellStyle name="60% - Акцент3" xfId="1030"/>
    <cellStyle name="60% - Акцент4" xfId="1031"/>
    <cellStyle name="60% - Акцент5" xfId="1032"/>
    <cellStyle name="60% - Акцент6" xfId="1033"/>
    <cellStyle name="Accent1" xfId="1034"/>
    <cellStyle name="Accent1 10" xfId="1035"/>
    <cellStyle name="Accent1 10 2" xfId="1036"/>
    <cellStyle name="Accent1 11" xfId="1037"/>
    <cellStyle name="Accent1 11 2" xfId="1038"/>
    <cellStyle name="Accent1 12" xfId="1039"/>
    <cellStyle name="Accent1 12 2" xfId="1040"/>
    <cellStyle name="Accent1 13" xfId="1041"/>
    <cellStyle name="Accent1 13 2" xfId="1042"/>
    <cellStyle name="Accent1 14" xfId="1043"/>
    <cellStyle name="Accent1 14 2" xfId="1044"/>
    <cellStyle name="Accent1 15" xfId="1045"/>
    <cellStyle name="Accent1 15 2" xfId="1046"/>
    <cellStyle name="Accent1 16" xfId="1047"/>
    <cellStyle name="Accent1 16 2" xfId="1048"/>
    <cellStyle name="Accent1 17" xfId="1049"/>
    <cellStyle name="Accent1 17 2" xfId="1050"/>
    <cellStyle name="Accent1 18" xfId="1051"/>
    <cellStyle name="Accent1 18 2" xfId="1052"/>
    <cellStyle name="Accent1 19" xfId="1053"/>
    <cellStyle name="Accent1 19 2" xfId="1054"/>
    <cellStyle name="Accent1 2" xfId="1055"/>
    <cellStyle name="Accent1 2 2" xfId="1056"/>
    <cellStyle name="Accent1 20" xfId="1057"/>
    <cellStyle name="Accent1 20 2" xfId="1058"/>
    <cellStyle name="Accent1 21" xfId="1059"/>
    <cellStyle name="Accent1 21 2" xfId="1060"/>
    <cellStyle name="Accent1 22" xfId="1061"/>
    <cellStyle name="Accent1 22 2" xfId="1062"/>
    <cellStyle name="Accent1 23" xfId="1063"/>
    <cellStyle name="Accent1 23 2" xfId="1064"/>
    <cellStyle name="Accent1 24" xfId="1065"/>
    <cellStyle name="Accent1 24 2" xfId="1066"/>
    <cellStyle name="Accent1 25" xfId="1067"/>
    <cellStyle name="Accent1 25 2" xfId="1068"/>
    <cellStyle name="Accent1 26" xfId="1069"/>
    <cellStyle name="Accent1 26 2" xfId="1070"/>
    <cellStyle name="Accent1 27" xfId="1071"/>
    <cellStyle name="Accent1 27 2" xfId="1072"/>
    <cellStyle name="Accent1 28" xfId="1073"/>
    <cellStyle name="Accent1 3" xfId="1074"/>
    <cellStyle name="Accent1 3 2" xfId="1075"/>
    <cellStyle name="Accent1 4" xfId="1076"/>
    <cellStyle name="Accent1 4 2" xfId="1077"/>
    <cellStyle name="Accent1 5" xfId="1078"/>
    <cellStyle name="Accent1 5 2" xfId="1079"/>
    <cellStyle name="Accent1 6" xfId="1080"/>
    <cellStyle name="Accent1 6 2" xfId="1081"/>
    <cellStyle name="Accent1 7" xfId="1082"/>
    <cellStyle name="Accent1 7 2" xfId="1083"/>
    <cellStyle name="Accent1 8" xfId="1084"/>
    <cellStyle name="Accent1 8 2" xfId="1085"/>
    <cellStyle name="Accent1 9" xfId="1086"/>
    <cellStyle name="Accent1 9 2" xfId="1087"/>
    <cellStyle name="Accent2" xfId="1088"/>
    <cellStyle name="Accent2 10" xfId="1089"/>
    <cellStyle name="Accent2 10 2" xfId="1090"/>
    <cellStyle name="Accent2 11" xfId="1091"/>
    <cellStyle name="Accent2 11 2" xfId="1092"/>
    <cellStyle name="Accent2 12" xfId="1093"/>
    <cellStyle name="Accent2 12 2" xfId="1094"/>
    <cellStyle name="Accent2 13" xfId="1095"/>
    <cellStyle name="Accent2 13 2" xfId="1096"/>
    <cellStyle name="Accent2 14" xfId="1097"/>
    <cellStyle name="Accent2 14 2" xfId="1098"/>
    <cellStyle name="Accent2 15" xfId="1099"/>
    <cellStyle name="Accent2 15 2" xfId="1100"/>
    <cellStyle name="Accent2 16" xfId="1101"/>
    <cellStyle name="Accent2 16 2" xfId="1102"/>
    <cellStyle name="Accent2 17" xfId="1103"/>
    <cellStyle name="Accent2 17 2" xfId="1104"/>
    <cellStyle name="Accent2 18" xfId="1105"/>
    <cellStyle name="Accent2 18 2" xfId="1106"/>
    <cellStyle name="Accent2 19" xfId="1107"/>
    <cellStyle name="Accent2 19 2" xfId="1108"/>
    <cellStyle name="Accent2 2" xfId="1109"/>
    <cellStyle name="Accent2 2 2" xfId="1110"/>
    <cellStyle name="Accent2 20" xfId="1111"/>
    <cellStyle name="Accent2 20 2" xfId="1112"/>
    <cellStyle name="Accent2 21" xfId="1113"/>
    <cellStyle name="Accent2 21 2" xfId="1114"/>
    <cellStyle name="Accent2 22" xfId="1115"/>
    <cellStyle name="Accent2 22 2" xfId="1116"/>
    <cellStyle name="Accent2 23" xfId="1117"/>
    <cellStyle name="Accent2 23 2" xfId="1118"/>
    <cellStyle name="Accent2 24" xfId="1119"/>
    <cellStyle name="Accent2 24 2" xfId="1120"/>
    <cellStyle name="Accent2 25" xfId="1121"/>
    <cellStyle name="Accent2 25 2" xfId="1122"/>
    <cellStyle name="Accent2 26" xfId="1123"/>
    <cellStyle name="Accent2 26 2" xfId="1124"/>
    <cellStyle name="Accent2 27" xfId="1125"/>
    <cellStyle name="Accent2 27 2" xfId="1126"/>
    <cellStyle name="Accent2 28" xfId="1127"/>
    <cellStyle name="Accent2 3" xfId="1128"/>
    <cellStyle name="Accent2 3 2" xfId="1129"/>
    <cellStyle name="Accent2 4" xfId="1130"/>
    <cellStyle name="Accent2 4 2" xfId="1131"/>
    <cellStyle name="Accent2 5" xfId="1132"/>
    <cellStyle name="Accent2 5 2" xfId="1133"/>
    <cellStyle name="Accent2 6" xfId="1134"/>
    <cellStyle name="Accent2 6 2" xfId="1135"/>
    <cellStyle name="Accent2 7" xfId="1136"/>
    <cellStyle name="Accent2 7 2" xfId="1137"/>
    <cellStyle name="Accent2 8" xfId="1138"/>
    <cellStyle name="Accent2 8 2" xfId="1139"/>
    <cellStyle name="Accent2 9" xfId="1140"/>
    <cellStyle name="Accent2 9 2" xfId="1141"/>
    <cellStyle name="Accent3" xfId="1142"/>
    <cellStyle name="Accent3 10" xfId="1143"/>
    <cellStyle name="Accent3 10 2" xfId="1144"/>
    <cellStyle name="Accent3 11" xfId="1145"/>
    <cellStyle name="Accent3 11 2" xfId="1146"/>
    <cellStyle name="Accent3 12" xfId="1147"/>
    <cellStyle name="Accent3 12 2" xfId="1148"/>
    <cellStyle name="Accent3 13" xfId="1149"/>
    <cellStyle name="Accent3 13 2" xfId="1150"/>
    <cellStyle name="Accent3 14" xfId="1151"/>
    <cellStyle name="Accent3 14 2" xfId="1152"/>
    <cellStyle name="Accent3 15" xfId="1153"/>
    <cellStyle name="Accent3 15 2" xfId="1154"/>
    <cellStyle name="Accent3 16" xfId="1155"/>
    <cellStyle name="Accent3 16 2" xfId="1156"/>
    <cellStyle name="Accent3 17" xfId="1157"/>
    <cellStyle name="Accent3 17 2" xfId="1158"/>
    <cellStyle name="Accent3 18" xfId="1159"/>
    <cellStyle name="Accent3 18 2" xfId="1160"/>
    <cellStyle name="Accent3 19" xfId="1161"/>
    <cellStyle name="Accent3 19 2" xfId="1162"/>
    <cellStyle name="Accent3 2" xfId="1163"/>
    <cellStyle name="Accent3 2 2" xfId="1164"/>
    <cellStyle name="Accent3 20" xfId="1165"/>
    <cellStyle name="Accent3 20 2" xfId="1166"/>
    <cellStyle name="Accent3 21" xfId="1167"/>
    <cellStyle name="Accent3 21 2" xfId="1168"/>
    <cellStyle name="Accent3 22" xfId="1169"/>
    <cellStyle name="Accent3 22 2" xfId="1170"/>
    <cellStyle name="Accent3 23" xfId="1171"/>
    <cellStyle name="Accent3 23 2" xfId="1172"/>
    <cellStyle name="Accent3 24" xfId="1173"/>
    <cellStyle name="Accent3 24 2" xfId="1174"/>
    <cellStyle name="Accent3 25" xfId="1175"/>
    <cellStyle name="Accent3 25 2" xfId="1176"/>
    <cellStyle name="Accent3 26" xfId="1177"/>
    <cellStyle name="Accent3 26 2" xfId="1178"/>
    <cellStyle name="Accent3 27" xfId="1179"/>
    <cellStyle name="Accent3 27 2" xfId="1180"/>
    <cellStyle name="Accent3 28" xfId="1181"/>
    <cellStyle name="Accent3 3" xfId="1182"/>
    <cellStyle name="Accent3 3 2" xfId="1183"/>
    <cellStyle name="Accent3 4" xfId="1184"/>
    <cellStyle name="Accent3 4 2" xfId="1185"/>
    <cellStyle name="Accent3 5" xfId="1186"/>
    <cellStyle name="Accent3 5 2" xfId="1187"/>
    <cellStyle name="Accent3 6" xfId="1188"/>
    <cellStyle name="Accent3 6 2" xfId="1189"/>
    <cellStyle name="Accent3 7" xfId="1190"/>
    <cellStyle name="Accent3 7 2" xfId="1191"/>
    <cellStyle name="Accent3 8" xfId="1192"/>
    <cellStyle name="Accent3 8 2" xfId="1193"/>
    <cellStyle name="Accent3 9" xfId="1194"/>
    <cellStyle name="Accent3 9 2" xfId="1195"/>
    <cellStyle name="Accent4" xfId="1196"/>
    <cellStyle name="Accent4 10" xfId="1197"/>
    <cellStyle name="Accent4 10 2" xfId="1198"/>
    <cellStyle name="Accent4 11" xfId="1199"/>
    <cellStyle name="Accent4 11 2" xfId="1200"/>
    <cellStyle name="Accent4 12" xfId="1201"/>
    <cellStyle name="Accent4 12 2" xfId="1202"/>
    <cellStyle name="Accent4 13" xfId="1203"/>
    <cellStyle name="Accent4 13 2" xfId="1204"/>
    <cellStyle name="Accent4 14" xfId="1205"/>
    <cellStyle name="Accent4 14 2" xfId="1206"/>
    <cellStyle name="Accent4 15" xfId="1207"/>
    <cellStyle name="Accent4 15 2" xfId="1208"/>
    <cellStyle name="Accent4 16" xfId="1209"/>
    <cellStyle name="Accent4 16 2" xfId="1210"/>
    <cellStyle name="Accent4 17" xfId="1211"/>
    <cellStyle name="Accent4 17 2" xfId="1212"/>
    <cellStyle name="Accent4 18" xfId="1213"/>
    <cellStyle name="Accent4 18 2" xfId="1214"/>
    <cellStyle name="Accent4 19" xfId="1215"/>
    <cellStyle name="Accent4 19 2" xfId="1216"/>
    <cellStyle name="Accent4 2" xfId="1217"/>
    <cellStyle name="Accent4 2 2" xfId="1218"/>
    <cellStyle name="Accent4 20" xfId="1219"/>
    <cellStyle name="Accent4 20 2" xfId="1220"/>
    <cellStyle name="Accent4 21" xfId="1221"/>
    <cellStyle name="Accent4 21 2" xfId="1222"/>
    <cellStyle name="Accent4 22" xfId="1223"/>
    <cellStyle name="Accent4 22 2" xfId="1224"/>
    <cellStyle name="Accent4 23" xfId="1225"/>
    <cellStyle name="Accent4 23 2" xfId="1226"/>
    <cellStyle name="Accent4 24" xfId="1227"/>
    <cellStyle name="Accent4 24 2" xfId="1228"/>
    <cellStyle name="Accent4 25" xfId="1229"/>
    <cellStyle name="Accent4 25 2" xfId="1230"/>
    <cellStyle name="Accent4 26" xfId="1231"/>
    <cellStyle name="Accent4 26 2" xfId="1232"/>
    <cellStyle name="Accent4 27" xfId="1233"/>
    <cellStyle name="Accent4 27 2" xfId="1234"/>
    <cellStyle name="Accent4 28" xfId="1235"/>
    <cellStyle name="Accent4 3" xfId="1236"/>
    <cellStyle name="Accent4 3 2" xfId="1237"/>
    <cellStyle name="Accent4 4" xfId="1238"/>
    <cellStyle name="Accent4 4 2" xfId="1239"/>
    <cellStyle name="Accent4 5" xfId="1240"/>
    <cellStyle name="Accent4 5 2" xfId="1241"/>
    <cellStyle name="Accent4 6" xfId="1242"/>
    <cellStyle name="Accent4 6 2" xfId="1243"/>
    <cellStyle name="Accent4 7" xfId="1244"/>
    <cellStyle name="Accent4 7 2" xfId="1245"/>
    <cellStyle name="Accent4 8" xfId="1246"/>
    <cellStyle name="Accent4 8 2" xfId="1247"/>
    <cellStyle name="Accent4 9" xfId="1248"/>
    <cellStyle name="Accent4 9 2" xfId="1249"/>
    <cellStyle name="Accent5" xfId="1250"/>
    <cellStyle name="Accent5 10" xfId="1251"/>
    <cellStyle name="Accent5 10 2" xfId="1252"/>
    <cellStyle name="Accent5 11" xfId="1253"/>
    <cellStyle name="Accent5 11 2" xfId="1254"/>
    <cellStyle name="Accent5 12" xfId="1255"/>
    <cellStyle name="Accent5 12 2" xfId="1256"/>
    <cellStyle name="Accent5 13" xfId="1257"/>
    <cellStyle name="Accent5 13 2" xfId="1258"/>
    <cellStyle name="Accent5 14" xfId="1259"/>
    <cellStyle name="Accent5 14 2" xfId="1260"/>
    <cellStyle name="Accent5 15" xfId="1261"/>
    <cellStyle name="Accent5 15 2" xfId="1262"/>
    <cellStyle name="Accent5 16" xfId="1263"/>
    <cellStyle name="Accent5 16 2" xfId="1264"/>
    <cellStyle name="Accent5 17" xfId="1265"/>
    <cellStyle name="Accent5 17 2" xfId="1266"/>
    <cellStyle name="Accent5 18" xfId="1267"/>
    <cellStyle name="Accent5 18 2" xfId="1268"/>
    <cellStyle name="Accent5 19" xfId="1269"/>
    <cellStyle name="Accent5 19 2" xfId="1270"/>
    <cellStyle name="Accent5 2" xfId="1271"/>
    <cellStyle name="Accent5 2 2" xfId="1272"/>
    <cellStyle name="Accent5 20" xfId="1273"/>
    <cellStyle name="Accent5 20 2" xfId="1274"/>
    <cellStyle name="Accent5 21" xfId="1275"/>
    <cellStyle name="Accent5 21 2" xfId="1276"/>
    <cellStyle name="Accent5 22" xfId="1277"/>
    <cellStyle name="Accent5 22 2" xfId="1278"/>
    <cellStyle name="Accent5 23" xfId="1279"/>
    <cellStyle name="Accent5 23 2" xfId="1280"/>
    <cellStyle name="Accent5 24" xfId="1281"/>
    <cellStyle name="Accent5 24 2" xfId="1282"/>
    <cellStyle name="Accent5 25" xfId="1283"/>
    <cellStyle name="Accent5 25 2" xfId="1284"/>
    <cellStyle name="Accent5 26" xfId="1285"/>
    <cellStyle name="Accent5 26 2" xfId="1286"/>
    <cellStyle name="Accent5 27" xfId="1287"/>
    <cellStyle name="Accent5 27 2" xfId="1288"/>
    <cellStyle name="Accent5 28" xfId="1289"/>
    <cellStyle name="Accent5 3" xfId="1290"/>
    <cellStyle name="Accent5 3 2" xfId="1291"/>
    <cellStyle name="Accent5 4" xfId="1292"/>
    <cellStyle name="Accent5 4 2" xfId="1293"/>
    <cellStyle name="Accent5 5" xfId="1294"/>
    <cellStyle name="Accent5 5 2" xfId="1295"/>
    <cellStyle name="Accent5 6" xfId="1296"/>
    <cellStyle name="Accent5 6 2" xfId="1297"/>
    <cellStyle name="Accent5 7" xfId="1298"/>
    <cellStyle name="Accent5 7 2" xfId="1299"/>
    <cellStyle name="Accent5 8" xfId="1300"/>
    <cellStyle name="Accent5 8 2" xfId="1301"/>
    <cellStyle name="Accent5 9" xfId="1302"/>
    <cellStyle name="Accent5 9 2" xfId="1303"/>
    <cellStyle name="Accent6" xfId="1304"/>
    <cellStyle name="Accent6 10" xfId="1305"/>
    <cellStyle name="Accent6 10 2" xfId="1306"/>
    <cellStyle name="Accent6 11" xfId="1307"/>
    <cellStyle name="Accent6 11 2" xfId="1308"/>
    <cellStyle name="Accent6 12" xfId="1309"/>
    <cellStyle name="Accent6 12 2" xfId="1310"/>
    <cellStyle name="Accent6 13" xfId="1311"/>
    <cellStyle name="Accent6 13 2" xfId="1312"/>
    <cellStyle name="Accent6 14" xfId="1313"/>
    <cellStyle name="Accent6 14 2" xfId="1314"/>
    <cellStyle name="Accent6 15" xfId="1315"/>
    <cellStyle name="Accent6 15 2" xfId="1316"/>
    <cellStyle name="Accent6 16" xfId="1317"/>
    <cellStyle name="Accent6 16 2" xfId="1318"/>
    <cellStyle name="Accent6 17" xfId="1319"/>
    <cellStyle name="Accent6 17 2" xfId="1320"/>
    <cellStyle name="Accent6 18" xfId="1321"/>
    <cellStyle name="Accent6 18 2" xfId="1322"/>
    <cellStyle name="Accent6 19" xfId="1323"/>
    <cellStyle name="Accent6 19 2" xfId="1324"/>
    <cellStyle name="Accent6 2" xfId="1325"/>
    <cellStyle name="Accent6 2 2" xfId="1326"/>
    <cellStyle name="Accent6 20" xfId="1327"/>
    <cellStyle name="Accent6 20 2" xfId="1328"/>
    <cellStyle name="Accent6 21" xfId="1329"/>
    <cellStyle name="Accent6 21 2" xfId="1330"/>
    <cellStyle name="Accent6 22" xfId="1331"/>
    <cellStyle name="Accent6 22 2" xfId="1332"/>
    <cellStyle name="Accent6 23" xfId="1333"/>
    <cellStyle name="Accent6 23 2" xfId="1334"/>
    <cellStyle name="Accent6 24" xfId="1335"/>
    <cellStyle name="Accent6 24 2" xfId="1336"/>
    <cellStyle name="Accent6 25" xfId="1337"/>
    <cellStyle name="Accent6 25 2" xfId="1338"/>
    <cellStyle name="Accent6 26" xfId="1339"/>
    <cellStyle name="Accent6 26 2" xfId="1340"/>
    <cellStyle name="Accent6 27" xfId="1341"/>
    <cellStyle name="Accent6 27 2" xfId="1342"/>
    <cellStyle name="Accent6 28" xfId="1343"/>
    <cellStyle name="Accent6 3" xfId="1344"/>
    <cellStyle name="Accent6 3 2" xfId="1345"/>
    <cellStyle name="Accent6 4" xfId="1346"/>
    <cellStyle name="Accent6 4 2" xfId="1347"/>
    <cellStyle name="Accent6 5" xfId="1348"/>
    <cellStyle name="Accent6 5 2" xfId="1349"/>
    <cellStyle name="Accent6 6" xfId="1350"/>
    <cellStyle name="Accent6 6 2" xfId="1351"/>
    <cellStyle name="Accent6 7" xfId="1352"/>
    <cellStyle name="Accent6 7 2" xfId="1353"/>
    <cellStyle name="Accent6 8" xfId="1354"/>
    <cellStyle name="Accent6 8 2" xfId="1355"/>
    <cellStyle name="Accent6 9" xfId="1356"/>
    <cellStyle name="Accent6 9 2" xfId="1357"/>
    <cellStyle name="ANCLAS,REZONES Y SUS PARTES,DE FUNDICION,DE HIERRO O DE ACERO" xfId="1358"/>
    <cellStyle name="ANCLAS,REZONES Y SUS PARTES,DE FUNDICION,DE HIERRO O DE ACERO 2" xfId="1359"/>
    <cellStyle name="Arial6Bold" xfId="1360"/>
    <cellStyle name="Arial6Bold 2" xfId="1361"/>
    <cellStyle name="Arial8Bold" xfId="1362"/>
    <cellStyle name="Arial8Bold 2" xfId="1363"/>
    <cellStyle name="Arial8Italic" xfId="1364"/>
    <cellStyle name="Arial8Italic 2" xfId="1365"/>
    <cellStyle name="ArialNormal" xfId="1366"/>
    <cellStyle name="ArialNormal 2" xfId="1367"/>
    <cellStyle name="ÄᅎbÄ_x000F_bÌÄᅞbಐÄᅮb಴Äᅾb೐Äᆎb೰ÄᆞbഐÄᆮb԰ÁᆾbմÁᇎbָÁᇞb؀ÁᇮbوÁᇾbÁሎbÁሞbÁሮbÁ춈è_x0010_" xfId="1368"/>
    <cellStyle name="Bad" xfId="1369"/>
    <cellStyle name="Bad 10" xfId="1370"/>
    <cellStyle name="Bad 10 2" xfId="1371"/>
    <cellStyle name="Bad 11" xfId="1372"/>
    <cellStyle name="Bad 11 2" xfId="1373"/>
    <cellStyle name="Bad 12" xfId="1374"/>
    <cellStyle name="Bad 12 2" xfId="1375"/>
    <cellStyle name="Bad 13" xfId="1376"/>
    <cellStyle name="Bad 13 2" xfId="1377"/>
    <cellStyle name="Bad 14" xfId="1378"/>
    <cellStyle name="Bad 14 2" xfId="1379"/>
    <cellStyle name="Bad 15" xfId="1380"/>
    <cellStyle name="Bad 15 2" xfId="1381"/>
    <cellStyle name="Bad 16" xfId="1382"/>
    <cellStyle name="Bad 16 2" xfId="1383"/>
    <cellStyle name="Bad 17" xfId="1384"/>
    <cellStyle name="Bad 17 2" xfId="1385"/>
    <cellStyle name="Bad 18" xfId="1386"/>
    <cellStyle name="Bad 18 2" xfId="1387"/>
    <cellStyle name="Bad 19" xfId="1388"/>
    <cellStyle name="Bad 19 2" xfId="1389"/>
    <cellStyle name="Bad 2" xfId="1390"/>
    <cellStyle name="Bad 2 2" xfId="1391"/>
    <cellStyle name="Bad 20" xfId="1392"/>
    <cellStyle name="Bad 20 2" xfId="1393"/>
    <cellStyle name="Bad 21" xfId="1394"/>
    <cellStyle name="Bad 21 2" xfId="1395"/>
    <cellStyle name="Bad 22" xfId="1396"/>
    <cellStyle name="Bad 22 2" xfId="1397"/>
    <cellStyle name="Bad 23" xfId="1398"/>
    <cellStyle name="Bad 23 2" xfId="1399"/>
    <cellStyle name="Bad 24" xfId="1400"/>
    <cellStyle name="Bad 24 2" xfId="1401"/>
    <cellStyle name="Bad 25" xfId="1402"/>
    <cellStyle name="Bad 25 2" xfId="1403"/>
    <cellStyle name="Bad 26" xfId="1404"/>
    <cellStyle name="Bad 26 2" xfId="1405"/>
    <cellStyle name="Bad 27" xfId="1406"/>
    <cellStyle name="Bad 27 2" xfId="1407"/>
    <cellStyle name="Bad 28" xfId="1408"/>
    <cellStyle name="Bad 3" xfId="1409"/>
    <cellStyle name="Bad 3 2" xfId="1410"/>
    <cellStyle name="Bad 4" xfId="1411"/>
    <cellStyle name="Bad 4 2" xfId="1412"/>
    <cellStyle name="Bad 5" xfId="1413"/>
    <cellStyle name="Bad 5 2" xfId="1414"/>
    <cellStyle name="Bad 6" xfId="1415"/>
    <cellStyle name="Bad 6 2" xfId="1416"/>
    <cellStyle name="Bad 7" xfId="1417"/>
    <cellStyle name="Bad 7 2" xfId="1418"/>
    <cellStyle name="Bad 8" xfId="1419"/>
    <cellStyle name="Bad 8 2" xfId="1420"/>
    <cellStyle name="Bad 9" xfId="1421"/>
    <cellStyle name="Bad 9 2" xfId="1422"/>
    <cellStyle name="Blank" xfId="1423"/>
    <cellStyle name="Body" xfId="1424"/>
    <cellStyle name="Bottom Edge" xfId="1425"/>
    <cellStyle name="Bottom Edge 2" xfId="1426"/>
    <cellStyle name="Calc Currency (0)" xfId="1427"/>
    <cellStyle name="Calc Currency (2)" xfId="1428"/>
    <cellStyle name="Calc Percent (0)" xfId="1429"/>
    <cellStyle name="Calc Percent (1)" xfId="1430"/>
    <cellStyle name="Calc Percent (2)" xfId="1431"/>
    <cellStyle name="Calc Units (0)" xfId="1432"/>
    <cellStyle name="Calc Units (1)" xfId="1433"/>
    <cellStyle name="Calc Units (2)" xfId="1434"/>
    <cellStyle name="Calculation" xfId="1435"/>
    <cellStyle name="Calculation 10" xfId="1436"/>
    <cellStyle name="Calculation 10 2" xfId="1437"/>
    <cellStyle name="Calculation 10 3" xfId="1438"/>
    <cellStyle name="Calculation 11" xfId="1439"/>
    <cellStyle name="Calculation 11 2" xfId="1440"/>
    <cellStyle name="Calculation 11 3" xfId="1441"/>
    <cellStyle name="Calculation 12" xfId="1442"/>
    <cellStyle name="Calculation 12 2" xfId="1443"/>
    <cellStyle name="Calculation 12 3" xfId="1444"/>
    <cellStyle name="Calculation 13" xfId="1445"/>
    <cellStyle name="Calculation 13 2" xfId="1446"/>
    <cellStyle name="Calculation 13 3" xfId="1447"/>
    <cellStyle name="Calculation 14" xfId="1448"/>
    <cellStyle name="Calculation 14 2" xfId="1449"/>
    <cellStyle name="Calculation 14 3" xfId="1450"/>
    <cellStyle name="Calculation 15" xfId="1451"/>
    <cellStyle name="Calculation 15 2" xfId="1452"/>
    <cellStyle name="Calculation 15 3" xfId="1453"/>
    <cellStyle name="Calculation 16" xfId="1454"/>
    <cellStyle name="Calculation 16 2" xfId="1455"/>
    <cellStyle name="Calculation 16 3" xfId="1456"/>
    <cellStyle name="Calculation 17" xfId="1457"/>
    <cellStyle name="Calculation 17 2" xfId="1458"/>
    <cellStyle name="Calculation 17 3" xfId="1459"/>
    <cellStyle name="Calculation 18" xfId="1460"/>
    <cellStyle name="Calculation 18 2" xfId="1461"/>
    <cellStyle name="Calculation 18 3" xfId="1462"/>
    <cellStyle name="Calculation 19" xfId="1463"/>
    <cellStyle name="Calculation 19 2" xfId="1464"/>
    <cellStyle name="Calculation 19 3" xfId="1465"/>
    <cellStyle name="Calculation 2" xfId="1466"/>
    <cellStyle name="Calculation 2 2" xfId="1467"/>
    <cellStyle name="Calculation 2 3" xfId="1468"/>
    <cellStyle name="Calculation 20" xfId="1469"/>
    <cellStyle name="Calculation 20 2" xfId="1470"/>
    <cellStyle name="Calculation 20 3" xfId="1471"/>
    <cellStyle name="Calculation 21" xfId="1472"/>
    <cellStyle name="Calculation 21 2" xfId="1473"/>
    <cellStyle name="Calculation 21 3" xfId="1474"/>
    <cellStyle name="Calculation 22" xfId="1475"/>
    <cellStyle name="Calculation 22 2" xfId="1476"/>
    <cellStyle name="Calculation 22 3" xfId="1477"/>
    <cellStyle name="Calculation 23" xfId="1478"/>
    <cellStyle name="Calculation 23 2" xfId="1479"/>
    <cellStyle name="Calculation 23 3" xfId="1480"/>
    <cellStyle name="Calculation 24" xfId="1481"/>
    <cellStyle name="Calculation 24 2" xfId="1482"/>
    <cellStyle name="Calculation 24 3" xfId="1483"/>
    <cellStyle name="Calculation 25" xfId="1484"/>
    <cellStyle name="Calculation 25 2" xfId="1485"/>
    <cellStyle name="Calculation 25 3" xfId="1486"/>
    <cellStyle name="Calculation 26" xfId="1487"/>
    <cellStyle name="Calculation 26 2" xfId="1488"/>
    <cellStyle name="Calculation 26 3" xfId="1489"/>
    <cellStyle name="Calculation 27" xfId="1490"/>
    <cellStyle name="Calculation 27 2" xfId="1491"/>
    <cellStyle name="Calculation 27 3" xfId="1492"/>
    <cellStyle name="Calculation 28" xfId="1493"/>
    <cellStyle name="Calculation 3" xfId="1494"/>
    <cellStyle name="Calculation 3 2" xfId="1495"/>
    <cellStyle name="Calculation 3 3" xfId="1496"/>
    <cellStyle name="Calculation 4" xfId="1497"/>
    <cellStyle name="Calculation 4 2" xfId="1498"/>
    <cellStyle name="Calculation 4 3" xfId="1499"/>
    <cellStyle name="Calculation 5" xfId="1500"/>
    <cellStyle name="Calculation 5 2" xfId="1501"/>
    <cellStyle name="Calculation 5 3" xfId="1502"/>
    <cellStyle name="Calculation 6" xfId="1503"/>
    <cellStyle name="Calculation 6 2" xfId="1504"/>
    <cellStyle name="Calculation 6 3" xfId="1505"/>
    <cellStyle name="Calculation 7" xfId="1506"/>
    <cellStyle name="Calculation 7 2" xfId="1507"/>
    <cellStyle name="Calculation 7 3" xfId="1508"/>
    <cellStyle name="Calculation 8" xfId="1509"/>
    <cellStyle name="Calculation 8 2" xfId="1510"/>
    <cellStyle name="Calculation 8 3" xfId="1511"/>
    <cellStyle name="Calculation 9" xfId="1512"/>
    <cellStyle name="Calculation 9 2" xfId="1513"/>
    <cellStyle name="Calculation 9 3" xfId="1514"/>
    <cellStyle name="Cents" xfId="1515"/>
    <cellStyle name="Check Cell" xfId="1516"/>
    <cellStyle name="Check Cell 10" xfId="1517"/>
    <cellStyle name="Check Cell 10 2" xfId="1518"/>
    <cellStyle name="Check Cell 11" xfId="1519"/>
    <cellStyle name="Check Cell 11 2" xfId="1520"/>
    <cellStyle name="Check Cell 12" xfId="1521"/>
    <cellStyle name="Check Cell 12 2" xfId="1522"/>
    <cellStyle name="Check Cell 13" xfId="1523"/>
    <cellStyle name="Check Cell 13 2" xfId="1524"/>
    <cellStyle name="Check Cell 14" xfId="1525"/>
    <cellStyle name="Check Cell 14 2" xfId="1526"/>
    <cellStyle name="Check Cell 15" xfId="1527"/>
    <cellStyle name="Check Cell 15 2" xfId="1528"/>
    <cellStyle name="Check Cell 16" xfId="1529"/>
    <cellStyle name="Check Cell 16 2" xfId="1530"/>
    <cellStyle name="Check Cell 17" xfId="1531"/>
    <cellStyle name="Check Cell 17 2" xfId="1532"/>
    <cellStyle name="Check Cell 18" xfId="1533"/>
    <cellStyle name="Check Cell 18 2" xfId="1534"/>
    <cellStyle name="Check Cell 19" xfId="1535"/>
    <cellStyle name="Check Cell 19 2" xfId="1536"/>
    <cellStyle name="Check Cell 2" xfId="1537"/>
    <cellStyle name="Check Cell 2 2" xfId="1538"/>
    <cellStyle name="Check Cell 20" xfId="1539"/>
    <cellStyle name="Check Cell 20 2" xfId="1540"/>
    <cellStyle name="Check Cell 21" xfId="1541"/>
    <cellStyle name="Check Cell 21 2" xfId="1542"/>
    <cellStyle name="Check Cell 22" xfId="1543"/>
    <cellStyle name="Check Cell 22 2" xfId="1544"/>
    <cellStyle name="Check Cell 23" xfId="1545"/>
    <cellStyle name="Check Cell 23 2" xfId="1546"/>
    <cellStyle name="Check Cell 24" xfId="1547"/>
    <cellStyle name="Check Cell 24 2" xfId="1548"/>
    <cellStyle name="Check Cell 25" xfId="1549"/>
    <cellStyle name="Check Cell 25 2" xfId="1550"/>
    <cellStyle name="Check Cell 26" xfId="1551"/>
    <cellStyle name="Check Cell 26 2" xfId="1552"/>
    <cellStyle name="Check Cell 27" xfId="1553"/>
    <cellStyle name="Check Cell 27 2" xfId="1554"/>
    <cellStyle name="Check Cell 28" xfId="1555"/>
    <cellStyle name="Check Cell 3" xfId="1556"/>
    <cellStyle name="Check Cell 3 2" xfId="1557"/>
    <cellStyle name="Check Cell 4" xfId="1558"/>
    <cellStyle name="Check Cell 4 2" xfId="1559"/>
    <cellStyle name="Check Cell 5" xfId="1560"/>
    <cellStyle name="Check Cell 5 2" xfId="1561"/>
    <cellStyle name="Check Cell 6" xfId="1562"/>
    <cellStyle name="Check Cell 6 2" xfId="1563"/>
    <cellStyle name="Check Cell 7" xfId="1564"/>
    <cellStyle name="Check Cell 7 2" xfId="1565"/>
    <cellStyle name="Check Cell 8" xfId="1566"/>
    <cellStyle name="Check Cell 8 2" xfId="1567"/>
    <cellStyle name="Check Cell 9" xfId="1568"/>
    <cellStyle name="Check Cell 9 2" xfId="1569"/>
    <cellStyle name="ColumnHeaderNormal" xfId="1570"/>
    <cellStyle name="Comma" xfId="1571"/>
    <cellStyle name="Comma  - Style1" xfId="1572"/>
    <cellStyle name="Comma  - Style2" xfId="1573"/>
    <cellStyle name="Comma  - Style3" xfId="1574"/>
    <cellStyle name="Comma  - Style4" xfId="1575"/>
    <cellStyle name="Comma  - Style5" xfId="1576"/>
    <cellStyle name="Comma  - Style6" xfId="1577"/>
    <cellStyle name="Comma  - Style7" xfId="1578"/>
    <cellStyle name="Comma  - Style8" xfId="1579"/>
    <cellStyle name="Comma (0.0)" xfId="1580"/>
    <cellStyle name="Comma (0.00)" xfId="1581"/>
    <cellStyle name="Comma (hidden)" xfId="1582"/>
    <cellStyle name="Comma (index)" xfId="1583"/>
    <cellStyle name="Comma [0]" xfId="1584"/>
    <cellStyle name="Comma [0] 2" xfId="1585"/>
    <cellStyle name="Comma [00]" xfId="1586"/>
    <cellStyle name="Comma 10" xfId="1587"/>
    <cellStyle name="Comma 10 25 2" xfId="1588"/>
    <cellStyle name="Comma 11" xfId="1589"/>
    <cellStyle name="Comma 11 2" xfId="1590"/>
    <cellStyle name="Comma 12" xfId="1591"/>
    <cellStyle name="Comma 13" xfId="1592"/>
    <cellStyle name="Comma 14" xfId="1593"/>
    <cellStyle name="Comma 15" xfId="1594"/>
    <cellStyle name="Comma 16" xfId="1595"/>
    <cellStyle name="Comma 17" xfId="1596"/>
    <cellStyle name="Comma 18" xfId="1597"/>
    <cellStyle name="Comma 19" xfId="1598"/>
    <cellStyle name="Comma 2" xfId="1599"/>
    <cellStyle name="Comma 2 2" xfId="1600"/>
    <cellStyle name="Comma 2 2 2" xfId="1601"/>
    <cellStyle name="Comma 2 2 2 2" xfId="1602"/>
    <cellStyle name="Comma 2 2 2 2 2" xfId="1603"/>
    <cellStyle name="Comma 2 2 2 3" xfId="1604"/>
    <cellStyle name="Comma 2 2 3" xfId="1605"/>
    <cellStyle name="Comma 2 2 3 2" xfId="1606"/>
    <cellStyle name="Comma 2 2 3 3" xfId="1607"/>
    <cellStyle name="Comma 2 2 4" xfId="1608"/>
    <cellStyle name="Comma 2 3" xfId="1609"/>
    <cellStyle name="Comma 2 3 2" xfId="1610"/>
    <cellStyle name="Comma 2 4" xfId="1611"/>
    <cellStyle name="Comma 2 5" xfId="1612"/>
    <cellStyle name="Comma 20" xfId="1613"/>
    <cellStyle name="Comma 21" xfId="1614"/>
    <cellStyle name="Comma 22" xfId="1615"/>
    <cellStyle name="Comma 23" xfId="1616"/>
    <cellStyle name="Comma 24" xfId="1617"/>
    <cellStyle name="Comma 25" xfId="1618"/>
    <cellStyle name="Comma 26" xfId="1619"/>
    <cellStyle name="Comma 27" xfId="1620"/>
    <cellStyle name="Comma 28" xfId="1621"/>
    <cellStyle name="Comma 29" xfId="1622"/>
    <cellStyle name="Comma 3" xfId="1623"/>
    <cellStyle name="Comma 3 2" xfId="1624"/>
    <cellStyle name="Comma 3 2 2" xfId="1625"/>
    <cellStyle name="Comma 3 3" xfId="1626"/>
    <cellStyle name="Comma 3 7 2" xfId="1627"/>
    <cellStyle name="Comma 30" xfId="1628"/>
    <cellStyle name="Comma 31" xfId="1629"/>
    <cellStyle name="Comma 32" xfId="1630"/>
    <cellStyle name="Comma 33" xfId="1631"/>
    <cellStyle name="Comma 34" xfId="1632"/>
    <cellStyle name="Comma 35" xfId="1633"/>
    <cellStyle name="Comma 36" xfId="1634"/>
    <cellStyle name="Comma 37" xfId="1635"/>
    <cellStyle name="Comma 38" xfId="1636"/>
    <cellStyle name="Comma 39" xfId="1637"/>
    <cellStyle name="Comma 4" xfId="1638"/>
    <cellStyle name="Comma 4 2" xfId="1639"/>
    <cellStyle name="Comma 40" xfId="1640"/>
    <cellStyle name="Comma 41" xfId="1641"/>
    <cellStyle name="Comma 42" xfId="1642"/>
    <cellStyle name="Comma 43" xfId="1643"/>
    <cellStyle name="Comma 44" xfId="1644"/>
    <cellStyle name="Comma 45" xfId="1645"/>
    <cellStyle name="Comma 46" xfId="1646"/>
    <cellStyle name="Comma 5" xfId="1647"/>
    <cellStyle name="Comma 5 2" xfId="1648"/>
    <cellStyle name="Comma 6" xfId="1649"/>
    <cellStyle name="Comma 7" xfId="1650"/>
    <cellStyle name="Comma 8" xfId="1651"/>
    <cellStyle name="Comma 9" xfId="1652"/>
    <cellStyle name="Comma Cents" xfId="1653"/>
    <cellStyle name="Comma0" xfId="1654"/>
    <cellStyle name="COMPS" xfId="1655"/>
    <cellStyle name="COMPS 2" xfId="1656"/>
    <cellStyle name="COMPS1" xfId="1657"/>
    <cellStyle name="COMPSdate" xfId="1658"/>
    <cellStyle name="Copied" xfId="1659"/>
    <cellStyle name="Currency" xfId="1660"/>
    <cellStyle name="Currency (hidden)" xfId="1661"/>
    <cellStyle name="Currency [0]" xfId="1662"/>
    <cellStyle name="Currency [00]" xfId="1663"/>
    <cellStyle name="Currency 2" xfId="1664"/>
    <cellStyle name="Currency0" xfId="1665"/>
    <cellStyle name="custom" xfId="1666"/>
    <cellStyle name="d_yield" xfId="1667"/>
    <cellStyle name="d_yield_Sheet1" xfId="1668"/>
    <cellStyle name="DATA_ENT" xfId="1669"/>
    <cellStyle name="DataPilot Category" xfId="1670"/>
    <cellStyle name="DataPilot Corner" xfId="1671"/>
    <cellStyle name="DataPilot Field" xfId="1672"/>
    <cellStyle name="DataPilot Result" xfId="1673"/>
    <cellStyle name="DataPilot Title" xfId="1674"/>
    <cellStyle name="DataPilot Value" xfId="1675"/>
    <cellStyle name="Date" xfId="1676"/>
    <cellStyle name="Date Short" xfId="1677"/>
    <cellStyle name="Date_RAVIN 3rd Dec Val" xfId="1678"/>
    <cellStyle name="Dezimal [0]_pldt" xfId="1679"/>
    <cellStyle name="Dezimal_01 Overview of Quote-Order-Invoice-Forecast 2004" xfId="1680"/>
    <cellStyle name="DOWNFOOT" xfId="1681"/>
    <cellStyle name="DOWNFOOT 2" xfId="1682"/>
    <cellStyle name="DOWNFOOT 2 2" xfId="1683"/>
    <cellStyle name="DOWNFOOT 3" xfId="1684"/>
    <cellStyle name="E&amp;Y House" xfId="1685"/>
    <cellStyle name="Enter Currency (0)" xfId="1686"/>
    <cellStyle name="Enter Currency (2)" xfId="1687"/>
    <cellStyle name="Enter Units (0)" xfId="1688"/>
    <cellStyle name="Enter Units (1)" xfId="1689"/>
    <cellStyle name="Enter Units (2)" xfId="1690"/>
    <cellStyle name="Entered" xfId="1691"/>
    <cellStyle name="eps" xfId="1692"/>
    <cellStyle name="eps$" xfId="1693"/>
    <cellStyle name="eps$A" xfId="1694"/>
    <cellStyle name="eps$E" xfId="1695"/>
    <cellStyle name="eps_2nd Quarter" xfId="1696"/>
    <cellStyle name="epsA" xfId="1697"/>
    <cellStyle name="epsE" xfId="1698"/>
    <cellStyle name="Euro" xfId="1699"/>
    <cellStyle name="Explanatory Text" xfId="1700"/>
    <cellStyle name="Explanatory Text 10" xfId="1701"/>
    <cellStyle name="Explanatory Text 10 2" xfId="1702"/>
    <cellStyle name="Explanatory Text 11" xfId="1703"/>
    <cellStyle name="Explanatory Text 11 2" xfId="1704"/>
    <cellStyle name="Explanatory Text 12" xfId="1705"/>
    <cellStyle name="Explanatory Text 12 2" xfId="1706"/>
    <cellStyle name="Explanatory Text 13" xfId="1707"/>
    <cellStyle name="Explanatory Text 13 2" xfId="1708"/>
    <cellStyle name="Explanatory Text 14" xfId="1709"/>
    <cellStyle name="Explanatory Text 14 2" xfId="1710"/>
    <cellStyle name="Explanatory Text 15" xfId="1711"/>
    <cellStyle name="Explanatory Text 15 2" xfId="1712"/>
    <cellStyle name="Explanatory Text 16" xfId="1713"/>
    <cellStyle name="Explanatory Text 16 2" xfId="1714"/>
    <cellStyle name="Explanatory Text 17" xfId="1715"/>
    <cellStyle name="Explanatory Text 17 2" xfId="1716"/>
    <cellStyle name="Explanatory Text 18" xfId="1717"/>
    <cellStyle name="Explanatory Text 18 2" xfId="1718"/>
    <cellStyle name="Explanatory Text 19" xfId="1719"/>
    <cellStyle name="Explanatory Text 19 2" xfId="1720"/>
    <cellStyle name="Explanatory Text 2" xfId="1721"/>
    <cellStyle name="Explanatory Text 2 2" xfId="1722"/>
    <cellStyle name="Explanatory Text 20" xfId="1723"/>
    <cellStyle name="Explanatory Text 20 2" xfId="1724"/>
    <cellStyle name="Explanatory Text 21" xfId="1725"/>
    <cellStyle name="Explanatory Text 21 2" xfId="1726"/>
    <cellStyle name="Explanatory Text 22" xfId="1727"/>
    <cellStyle name="Explanatory Text 22 2" xfId="1728"/>
    <cellStyle name="Explanatory Text 23" xfId="1729"/>
    <cellStyle name="Explanatory Text 23 2" xfId="1730"/>
    <cellStyle name="Explanatory Text 24" xfId="1731"/>
    <cellStyle name="Explanatory Text 24 2" xfId="1732"/>
    <cellStyle name="Explanatory Text 25" xfId="1733"/>
    <cellStyle name="Explanatory Text 25 2" xfId="1734"/>
    <cellStyle name="Explanatory Text 26" xfId="1735"/>
    <cellStyle name="Explanatory Text 26 2" xfId="1736"/>
    <cellStyle name="Explanatory Text 27" xfId="1737"/>
    <cellStyle name="Explanatory Text 27 2" xfId="1738"/>
    <cellStyle name="Explanatory Text 28" xfId="1739"/>
    <cellStyle name="Explanatory Text 3" xfId="1740"/>
    <cellStyle name="Explanatory Text 3 2" xfId="1741"/>
    <cellStyle name="Explanatory Text 4" xfId="1742"/>
    <cellStyle name="Explanatory Text 4 2" xfId="1743"/>
    <cellStyle name="Explanatory Text 5" xfId="1744"/>
    <cellStyle name="Explanatory Text 5 2" xfId="1745"/>
    <cellStyle name="Explanatory Text 6" xfId="1746"/>
    <cellStyle name="Explanatory Text 6 2" xfId="1747"/>
    <cellStyle name="Explanatory Text 7" xfId="1748"/>
    <cellStyle name="Explanatory Text 7 2" xfId="1749"/>
    <cellStyle name="Explanatory Text 8" xfId="1750"/>
    <cellStyle name="Explanatory Text 8 2" xfId="1751"/>
    <cellStyle name="Explanatory Text 9" xfId="1752"/>
    <cellStyle name="Explanatory Text 9 2" xfId="1753"/>
    <cellStyle name="Fixed" xfId="1754"/>
    <cellStyle name="Followed Hyperlink" xfId="1755"/>
    <cellStyle name="fourdecplace" xfId="1756"/>
    <cellStyle name="fy_eps$" xfId="1757"/>
    <cellStyle name="g_rate" xfId="1758"/>
    <cellStyle name="g_rate_Sheet1" xfId="1759"/>
    <cellStyle name="General" xfId="1760"/>
    <cellStyle name="Good" xfId="1761"/>
    <cellStyle name="Good 10" xfId="1762"/>
    <cellStyle name="Good 10 2" xfId="1763"/>
    <cellStyle name="Good 11" xfId="1764"/>
    <cellStyle name="Good 11 2" xfId="1765"/>
    <cellStyle name="Good 12" xfId="1766"/>
    <cellStyle name="Good 12 2" xfId="1767"/>
    <cellStyle name="Good 13" xfId="1768"/>
    <cellStyle name="Good 13 2" xfId="1769"/>
    <cellStyle name="Good 14" xfId="1770"/>
    <cellStyle name="Good 14 2" xfId="1771"/>
    <cellStyle name="Good 15" xfId="1772"/>
    <cellStyle name="Good 15 2" xfId="1773"/>
    <cellStyle name="Good 16" xfId="1774"/>
    <cellStyle name="Good 16 2" xfId="1775"/>
    <cellStyle name="Good 17" xfId="1776"/>
    <cellStyle name="Good 17 2" xfId="1777"/>
    <cellStyle name="Good 18" xfId="1778"/>
    <cellStyle name="Good 18 2" xfId="1779"/>
    <cellStyle name="Good 19" xfId="1780"/>
    <cellStyle name="Good 19 2" xfId="1781"/>
    <cellStyle name="Good 2" xfId="1782"/>
    <cellStyle name="Good 2 2" xfId="1783"/>
    <cellStyle name="Good 20" xfId="1784"/>
    <cellStyle name="Good 20 2" xfId="1785"/>
    <cellStyle name="Good 21" xfId="1786"/>
    <cellStyle name="Good 21 2" xfId="1787"/>
    <cellStyle name="Good 22" xfId="1788"/>
    <cellStyle name="Good 22 2" xfId="1789"/>
    <cellStyle name="Good 23" xfId="1790"/>
    <cellStyle name="Good 23 2" xfId="1791"/>
    <cellStyle name="Good 24" xfId="1792"/>
    <cellStyle name="Good 24 2" xfId="1793"/>
    <cellStyle name="Good 25" xfId="1794"/>
    <cellStyle name="Good 25 2" xfId="1795"/>
    <cellStyle name="Good 26" xfId="1796"/>
    <cellStyle name="Good 26 2" xfId="1797"/>
    <cellStyle name="Good 27" xfId="1798"/>
    <cellStyle name="Good 27 2" xfId="1799"/>
    <cellStyle name="Good 28" xfId="1800"/>
    <cellStyle name="Good 3" xfId="1801"/>
    <cellStyle name="Good 3 2" xfId="1802"/>
    <cellStyle name="Good 4" xfId="1803"/>
    <cellStyle name="Good 4 2" xfId="1804"/>
    <cellStyle name="Good 5" xfId="1805"/>
    <cellStyle name="Good 5 2" xfId="1806"/>
    <cellStyle name="Good 6" xfId="1807"/>
    <cellStyle name="Good 6 2" xfId="1808"/>
    <cellStyle name="Good 7" xfId="1809"/>
    <cellStyle name="Good 7 2" xfId="1810"/>
    <cellStyle name="Good 8" xfId="1811"/>
    <cellStyle name="Good 8 2" xfId="1812"/>
    <cellStyle name="Good 9" xfId="1813"/>
    <cellStyle name="Good 9 2" xfId="1814"/>
    <cellStyle name="Grey" xfId="1815"/>
    <cellStyle name="Grey 2" xfId="1816"/>
    <cellStyle name="Head - Style2" xfId="1817"/>
    <cellStyle name="header" xfId="1818"/>
    <cellStyle name="Header1" xfId="1819"/>
    <cellStyle name="Header1 2" xfId="1820"/>
    <cellStyle name="Header1 3" xfId="1821"/>
    <cellStyle name="Header2" xfId="1822"/>
    <cellStyle name="Header2 2" xfId="1823"/>
    <cellStyle name="Header2 2 2" xfId="1824"/>
    <cellStyle name="Header2 3" xfId="1825"/>
    <cellStyle name="Heading" xfId="1826"/>
    <cellStyle name="Heading 1" xfId="1827"/>
    <cellStyle name="Heading 1 10" xfId="1828"/>
    <cellStyle name="Heading 1 10 2" xfId="1829"/>
    <cellStyle name="Heading 1 11" xfId="1830"/>
    <cellStyle name="Heading 1 11 2" xfId="1831"/>
    <cellStyle name="Heading 1 12" xfId="1832"/>
    <cellStyle name="Heading 1 12 2" xfId="1833"/>
    <cellStyle name="Heading 1 13" xfId="1834"/>
    <cellStyle name="Heading 1 13 2" xfId="1835"/>
    <cellStyle name="Heading 1 14" xfId="1836"/>
    <cellStyle name="Heading 1 14 2" xfId="1837"/>
    <cellStyle name="Heading 1 15" xfId="1838"/>
    <cellStyle name="Heading 1 15 2" xfId="1839"/>
    <cellStyle name="Heading 1 16" xfId="1840"/>
    <cellStyle name="Heading 1 16 2" xfId="1841"/>
    <cellStyle name="Heading 1 17" xfId="1842"/>
    <cellStyle name="Heading 1 17 2" xfId="1843"/>
    <cellStyle name="Heading 1 18" xfId="1844"/>
    <cellStyle name="Heading 1 18 2" xfId="1845"/>
    <cellStyle name="Heading 1 19" xfId="1846"/>
    <cellStyle name="Heading 1 19 2" xfId="1847"/>
    <cellStyle name="Heading 1 2" xfId="1848"/>
    <cellStyle name="Heading 1 2 2" xfId="1849"/>
    <cellStyle name="Heading 1 20" xfId="1850"/>
    <cellStyle name="Heading 1 20 2" xfId="1851"/>
    <cellStyle name="Heading 1 21" xfId="1852"/>
    <cellStyle name="Heading 1 21 2" xfId="1853"/>
    <cellStyle name="Heading 1 22" xfId="1854"/>
    <cellStyle name="Heading 1 22 2" xfId="1855"/>
    <cellStyle name="Heading 1 23" xfId="1856"/>
    <cellStyle name="Heading 1 23 2" xfId="1857"/>
    <cellStyle name="Heading 1 24" xfId="1858"/>
    <cellStyle name="Heading 1 24 2" xfId="1859"/>
    <cellStyle name="Heading 1 25" xfId="1860"/>
    <cellStyle name="Heading 1 25 2" xfId="1861"/>
    <cellStyle name="Heading 1 26" xfId="1862"/>
    <cellStyle name="Heading 1 26 2" xfId="1863"/>
    <cellStyle name="Heading 1 27" xfId="1864"/>
    <cellStyle name="Heading 1 27 2" xfId="1865"/>
    <cellStyle name="Heading 1 28" xfId="1866"/>
    <cellStyle name="Heading 1 3" xfId="1867"/>
    <cellStyle name="Heading 1 3 2" xfId="1868"/>
    <cellStyle name="Heading 1 4" xfId="1869"/>
    <cellStyle name="Heading 1 4 2" xfId="1870"/>
    <cellStyle name="Heading 1 5" xfId="1871"/>
    <cellStyle name="Heading 1 5 2" xfId="1872"/>
    <cellStyle name="Heading 1 6" xfId="1873"/>
    <cellStyle name="Heading 1 6 2" xfId="1874"/>
    <cellStyle name="Heading 1 7" xfId="1875"/>
    <cellStyle name="Heading 1 7 2" xfId="1876"/>
    <cellStyle name="Heading 1 8" xfId="1877"/>
    <cellStyle name="Heading 1 8 2" xfId="1878"/>
    <cellStyle name="Heading 1 9" xfId="1879"/>
    <cellStyle name="Heading 1 9 2" xfId="1880"/>
    <cellStyle name="Heading 2" xfId="1881"/>
    <cellStyle name="Heading 2 10" xfId="1882"/>
    <cellStyle name="Heading 2 10 2" xfId="1883"/>
    <cellStyle name="Heading 2 11" xfId="1884"/>
    <cellStyle name="Heading 2 11 2" xfId="1885"/>
    <cellStyle name="Heading 2 12" xfId="1886"/>
    <cellStyle name="Heading 2 12 2" xfId="1887"/>
    <cellStyle name="Heading 2 13" xfId="1888"/>
    <cellStyle name="Heading 2 13 2" xfId="1889"/>
    <cellStyle name="Heading 2 14" xfId="1890"/>
    <cellStyle name="Heading 2 14 2" xfId="1891"/>
    <cellStyle name="Heading 2 15" xfId="1892"/>
    <cellStyle name="Heading 2 15 2" xfId="1893"/>
    <cellStyle name="Heading 2 16" xfId="1894"/>
    <cellStyle name="Heading 2 16 2" xfId="1895"/>
    <cellStyle name="Heading 2 17" xfId="1896"/>
    <cellStyle name="Heading 2 17 2" xfId="1897"/>
    <cellStyle name="Heading 2 18" xfId="1898"/>
    <cellStyle name="Heading 2 18 2" xfId="1899"/>
    <cellStyle name="Heading 2 19" xfId="1900"/>
    <cellStyle name="Heading 2 19 2" xfId="1901"/>
    <cellStyle name="Heading 2 2" xfId="1902"/>
    <cellStyle name="Heading 2 2 2" xfId="1903"/>
    <cellStyle name="Heading 2 20" xfId="1904"/>
    <cellStyle name="Heading 2 20 2" xfId="1905"/>
    <cellStyle name="Heading 2 21" xfId="1906"/>
    <cellStyle name="Heading 2 21 2" xfId="1907"/>
    <cellStyle name="Heading 2 22" xfId="1908"/>
    <cellStyle name="Heading 2 22 2" xfId="1909"/>
    <cellStyle name="Heading 2 23" xfId="1910"/>
    <cellStyle name="Heading 2 23 2" xfId="1911"/>
    <cellStyle name="Heading 2 24" xfId="1912"/>
    <cellStyle name="Heading 2 24 2" xfId="1913"/>
    <cellStyle name="Heading 2 25" xfId="1914"/>
    <cellStyle name="Heading 2 25 2" xfId="1915"/>
    <cellStyle name="Heading 2 26" xfId="1916"/>
    <cellStyle name="Heading 2 26 2" xfId="1917"/>
    <cellStyle name="Heading 2 27" xfId="1918"/>
    <cellStyle name="Heading 2 27 2" xfId="1919"/>
    <cellStyle name="Heading 2 28" xfId="1920"/>
    <cellStyle name="Heading 2 3" xfId="1921"/>
    <cellStyle name="Heading 2 3 2" xfId="1922"/>
    <cellStyle name="Heading 2 4" xfId="1923"/>
    <cellStyle name="Heading 2 4 2" xfId="1924"/>
    <cellStyle name="Heading 2 5" xfId="1925"/>
    <cellStyle name="Heading 2 5 2" xfId="1926"/>
    <cellStyle name="Heading 2 6" xfId="1927"/>
    <cellStyle name="Heading 2 6 2" xfId="1928"/>
    <cellStyle name="Heading 2 7" xfId="1929"/>
    <cellStyle name="Heading 2 7 2" xfId="1930"/>
    <cellStyle name="Heading 2 8" xfId="1931"/>
    <cellStyle name="Heading 2 8 2" xfId="1932"/>
    <cellStyle name="Heading 2 9" xfId="1933"/>
    <cellStyle name="Heading 2 9 2" xfId="1934"/>
    <cellStyle name="Heading 3" xfId="1935"/>
    <cellStyle name="Heading 3 10" xfId="1936"/>
    <cellStyle name="Heading 3 10 2" xfId="1937"/>
    <cellStyle name="Heading 3 11" xfId="1938"/>
    <cellStyle name="Heading 3 11 2" xfId="1939"/>
    <cellStyle name="Heading 3 12" xfId="1940"/>
    <cellStyle name="Heading 3 12 2" xfId="1941"/>
    <cellStyle name="Heading 3 13" xfId="1942"/>
    <cellStyle name="Heading 3 13 2" xfId="1943"/>
    <cellStyle name="Heading 3 14" xfId="1944"/>
    <cellStyle name="Heading 3 14 2" xfId="1945"/>
    <cellStyle name="Heading 3 15" xfId="1946"/>
    <cellStyle name="Heading 3 15 2" xfId="1947"/>
    <cellStyle name="Heading 3 16" xfId="1948"/>
    <cellStyle name="Heading 3 16 2" xfId="1949"/>
    <cellStyle name="Heading 3 17" xfId="1950"/>
    <cellStyle name="Heading 3 17 2" xfId="1951"/>
    <cellStyle name="Heading 3 18" xfId="1952"/>
    <cellStyle name="Heading 3 18 2" xfId="1953"/>
    <cellStyle name="Heading 3 19" xfId="1954"/>
    <cellStyle name="Heading 3 19 2" xfId="1955"/>
    <cellStyle name="Heading 3 2" xfId="1956"/>
    <cellStyle name="Heading 3 2 2" xfId="1957"/>
    <cellStyle name="Heading 3 20" xfId="1958"/>
    <cellStyle name="Heading 3 20 2" xfId="1959"/>
    <cellStyle name="Heading 3 21" xfId="1960"/>
    <cellStyle name="Heading 3 21 2" xfId="1961"/>
    <cellStyle name="Heading 3 22" xfId="1962"/>
    <cellStyle name="Heading 3 22 2" xfId="1963"/>
    <cellStyle name="Heading 3 23" xfId="1964"/>
    <cellStyle name="Heading 3 23 2" xfId="1965"/>
    <cellStyle name="Heading 3 24" xfId="1966"/>
    <cellStyle name="Heading 3 24 2" xfId="1967"/>
    <cellStyle name="Heading 3 25" xfId="1968"/>
    <cellStyle name="Heading 3 25 2" xfId="1969"/>
    <cellStyle name="Heading 3 26" xfId="1970"/>
    <cellStyle name="Heading 3 26 2" xfId="1971"/>
    <cellStyle name="Heading 3 27" xfId="1972"/>
    <cellStyle name="Heading 3 27 2" xfId="1973"/>
    <cellStyle name="Heading 3 28" xfId="1974"/>
    <cellStyle name="Heading 3 3" xfId="1975"/>
    <cellStyle name="Heading 3 3 2" xfId="1976"/>
    <cellStyle name="Heading 3 4" xfId="1977"/>
    <cellStyle name="Heading 3 4 2" xfId="1978"/>
    <cellStyle name="Heading 3 5" xfId="1979"/>
    <cellStyle name="Heading 3 5 2" xfId="1980"/>
    <cellStyle name="Heading 3 6" xfId="1981"/>
    <cellStyle name="Heading 3 6 2" xfId="1982"/>
    <cellStyle name="Heading 3 7" xfId="1983"/>
    <cellStyle name="Heading 3 7 2" xfId="1984"/>
    <cellStyle name="Heading 3 8" xfId="1985"/>
    <cellStyle name="Heading 3 8 2" xfId="1986"/>
    <cellStyle name="Heading 3 9" xfId="1987"/>
    <cellStyle name="Heading 3 9 2" xfId="1988"/>
    <cellStyle name="Heading 4" xfId="1989"/>
    <cellStyle name="Heading 4 10" xfId="1990"/>
    <cellStyle name="Heading 4 10 2" xfId="1991"/>
    <cellStyle name="Heading 4 11" xfId="1992"/>
    <cellStyle name="Heading 4 11 2" xfId="1993"/>
    <cellStyle name="Heading 4 12" xfId="1994"/>
    <cellStyle name="Heading 4 12 2" xfId="1995"/>
    <cellStyle name="Heading 4 13" xfId="1996"/>
    <cellStyle name="Heading 4 13 2" xfId="1997"/>
    <cellStyle name="Heading 4 14" xfId="1998"/>
    <cellStyle name="Heading 4 14 2" xfId="1999"/>
    <cellStyle name="Heading 4 15" xfId="2000"/>
    <cellStyle name="Heading 4 15 2" xfId="2001"/>
    <cellStyle name="Heading 4 16" xfId="2002"/>
    <cellStyle name="Heading 4 16 2" xfId="2003"/>
    <cellStyle name="Heading 4 17" xfId="2004"/>
    <cellStyle name="Heading 4 17 2" xfId="2005"/>
    <cellStyle name="Heading 4 18" xfId="2006"/>
    <cellStyle name="Heading 4 18 2" xfId="2007"/>
    <cellStyle name="Heading 4 19" xfId="2008"/>
    <cellStyle name="Heading 4 19 2" xfId="2009"/>
    <cellStyle name="Heading 4 2" xfId="2010"/>
    <cellStyle name="Heading 4 2 2" xfId="2011"/>
    <cellStyle name="Heading 4 20" xfId="2012"/>
    <cellStyle name="Heading 4 20 2" xfId="2013"/>
    <cellStyle name="Heading 4 21" xfId="2014"/>
    <cellStyle name="Heading 4 21 2" xfId="2015"/>
    <cellStyle name="Heading 4 22" xfId="2016"/>
    <cellStyle name="Heading 4 22 2" xfId="2017"/>
    <cellStyle name="Heading 4 23" xfId="2018"/>
    <cellStyle name="Heading 4 23 2" xfId="2019"/>
    <cellStyle name="Heading 4 24" xfId="2020"/>
    <cellStyle name="Heading 4 24 2" xfId="2021"/>
    <cellStyle name="Heading 4 25" xfId="2022"/>
    <cellStyle name="Heading 4 25 2" xfId="2023"/>
    <cellStyle name="Heading 4 26" xfId="2024"/>
    <cellStyle name="Heading 4 26 2" xfId="2025"/>
    <cellStyle name="Heading 4 27" xfId="2026"/>
    <cellStyle name="Heading 4 27 2" xfId="2027"/>
    <cellStyle name="Heading 4 28" xfId="2028"/>
    <cellStyle name="Heading 4 3" xfId="2029"/>
    <cellStyle name="Heading 4 3 2" xfId="2030"/>
    <cellStyle name="Heading 4 4" xfId="2031"/>
    <cellStyle name="Heading 4 4 2" xfId="2032"/>
    <cellStyle name="Heading 4 5" xfId="2033"/>
    <cellStyle name="Heading 4 5 2" xfId="2034"/>
    <cellStyle name="Heading 4 6" xfId="2035"/>
    <cellStyle name="Heading 4 6 2" xfId="2036"/>
    <cellStyle name="Heading 4 7" xfId="2037"/>
    <cellStyle name="Heading 4 7 2" xfId="2038"/>
    <cellStyle name="Heading 4 8" xfId="2039"/>
    <cellStyle name="Heading 4 8 2" xfId="2040"/>
    <cellStyle name="Heading 4 9" xfId="2041"/>
    <cellStyle name="Heading 4 9 2" xfId="2042"/>
    <cellStyle name="heading info" xfId="2043"/>
    <cellStyle name="heading info 2" xfId="2044"/>
    <cellStyle name="Hidden" xfId="2045"/>
    <cellStyle name="Hyperlink" xfId="2046"/>
    <cellStyle name="Hyperlink 2" xfId="2047"/>
    <cellStyle name="Hyperlink 2 2" xfId="2048"/>
    <cellStyle name="Hyperlink 3" xfId="2049"/>
    <cellStyle name="Input" xfId="2050"/>
    <cellStyle name="Input [yellow]" xfId="2051"/>
    <cellStyle name="Input [yellow] 2" xfId="2052"/>
    <cellStyle name="Input 10" xfId="2053"/>
    <cellStyle name="Input 10 2" xfId="2054"/>
    <cellStyle name="Input 10 3" xfId="2055"/>
    <cellStyle name="Input 11" xfId="2056"/>
    <cellStyle name="Input 11 2" xfId="2057"/>
    <cellStyle name="Input 11 3" xfId="2058"/>
    <cellStyle name="Input 12" xfId="2059"/>
    <cellStyle name="Input 12 2" xfId="2060"/>
    <cellStyle name="Input 12 3" xfId="2061"/>
    <cellStyle name="Input 13" xfId="2062"/>
    <cellStyle name="Input 13 2" xfId="2063"/>
    <cellStyle name="Input 13 3" xfId="2064"/>
    <cellStyle name="Input 14" xfId="2065"/>
    <cellStyle name="Input 14 2" xfId="2066"/>
    <cellStyle name="Input 14 3" xfId="2067"/>
    <cellStyle name="Input 15" xfId="2068"/>
    <cellStyle name="Input 15 2" xfId="2069"/>
    <cellStyle name="Input 15 3" xfId="2070"/>
    <cellStyle name="Input 16" xfId="2071"/>
    <cellStyle name="Input 16 2" xfId="2072"/>
    <cellStyle name="Input 16 3" xfId="2073"/>
    <cellStyle name="Input 17" xfId="2074"/>
    <cellStyle name="Input 17 2" xfId="2075"/>
    <cellStyle name="Input 17 3" xfId="2076"/>
    <cellStyle name="Input 18" xfId="2077"/>
    <cellStyle name="Input 18 2" xfId="2078"/>
    <cellStyle name="Input 18 3" xfId="2079"/>
    <cellStyle name="Input 19" xfId="2080"/>
    <cellStyle name="Input 19 2" xfId="2081"/>
    <cellStyle name="Input 19 3" xfId="2082"/>
    <cellStyle name="Input 2" xfId="2083"/>
    <cellStyle name="Input 2 2" xfId="2084"/>
    <cellStyle name="Input 2 3" xfId="2085"/>
    <cellStyle name="Input 20" xfId="2086"/>
    <cellStyle name="Input 20 2" xfId="2087"/>
    <cellStyle name="Input 20 3" xfId="2088"/>
    <cellStyle name="Input 21" xfId="2089"/>
    <cellStyle name="Input 21 2" xfId="2090"/>
    <cellStyle name="Input 21 3" xfId="2091"/>
    <cellStyle name="Input 22" xfId="2092"/>
    <cellStyle name="Input 22 2" xfId="2093"/>
    <cellStyle name="Input 22 3" xfId="2094"/>
    <cellStyle name="Input 23" xfId="2095"/>
    <cellStyle name="Input 23 2" xfId="2096"/>
    <cellStyle name="Input 23 3" xfId="2097"/>
    <cellStyle name="Input 24" xfId="2098"/>
    <cellStyle name="Input 24 2" xfId="2099"/>
    <cellStyle name="Input 24 3" xfId="2100"/>
    <cellStyle name="Input 25" xfId="2101"/>
    <cellStyle name="Input 25 2" xfId="2102"/>
    <cellStyle name="Input 25 3" xfId="2103"/>
    <cellStyle name="Input 26" xfId="2104"/>
    <cellStyle name="Input 26 2" xfId="2105"/>
    <cellStyle name="Input 26 3" xfId="2106"/>
    <cellStyle name="Input 27" xfId="2107"/>
    <cellStyle name="Input 27 2" xfId="2108"/>
    <cellStyle name="Input 27 3" xfId="2109"/>
    <cellStyle name="Input 28" xfId="2110"/>
    <cellStyle name="Input 3" xfId="2111"/>
    <cellStyle name="Input 3 2" xfId="2112"/>
    <cellStyle name="Input 3 3" xfId="2113"/>
    <cellStyle name="Input 4" xfId="2114"/>
    <cellStyle name="Input 4 2" xfId="2115"/>
    <cellStyle name="Input 4 3" xfId="2116"/>
    <cellStyle name="Input 5" xfId="2117"/>
    <cellStyle name="Input 5 2" xfId="2118"/>
    <cellStyle name="Input 5 3" xfId="2119"/>
    <cellStyle name="Input 6" xfId="2120"/>
    <cellStyle name="Input 6 2" xfId="2121"/>
    <cellStyle name="Input 6 3" xfId="2122"/>
    <cellStyle name="Input 7" xfId="2123"/>
    <cellStyle name="Input 7 2" xfId="2124"/>
    <cellStyle name="Input 7 3" xfId="2125"/>
    <cellStyle name="Input 8" xfId="2126"/>
    <cellStyle name="Input 8 2" xfId="2127"/>
    <cellStyle name="Input 8 3" xfId="2128"/>
    <cellStyle name="Input 9" xfId="2129"/>
    <cellStyle name="Input 9 2" xfId="2130"/>
    <cellStyle name="Input 9 3" xfId="2131"/>
    <cellStyle name="Input1dp" xfId="2132"/>
    <cellStyle name="InputSheet" xfId="2133"/>
    <cellStyle name="Jun" xfId="2134"/>
    <cellStyle name="LEVERS69" xfId="2135"/>
    <cellStyle name="Link Currency (0)" xfId="2136"/>
    <cellStyle name="Link Currency (2)" xfId="2137"/>
    <cellStyle name="Link Units (0)" xfId="2138"/>
    <cellStyle name="Link Units (1)" xfId="2139"/>
    <cellStyle name="Link Units (2)" xfId="2140"/>
    <cellStyle name="Linked Cell" xfId="2141"/>
    <cellStyle name="Linked Cell 10" xfId="2142"/>
    <cellStyle name="Linked Cell 10 2" xfId="2143"/>
    <cellStyle name="Linked Cell 11" xfId="2144"/>
    <cellStyle name="Linked Cell 11 2" xfId="2145"/>
    <cellStyle name="Linked Cell 12" xfId="2146"/>
    <cellStyle name="Linked Cell 12 2" xfId="2147"/>
    <cellStyle name="Linked Cell 13" xfId="2148"/>
    <cellStyle name="Linked Cell 13 2" xfId="2149"/>
    <cellStyle name="Linked Cell 14" xfId="2150"/>
    <cellStyle name="Linked Cell 14 2" xfId="2151"/>
    <cellStyle name="Linked Cell 15" xfId="2152"/>
    <cellStyle name="Linked Cell 15 2" xfId="2153"/>
    <cellStyle name="Linked Cell 16" xfId="2154"/>
    <cellStyle name="Linked Cell 16 2" xfId="2155"/>
    <cellStyle name="Linked Cell 17" xfId="2156"/>
    <cellStyle name="Linked Cell 17 2" xfId="2157"/>
    <cellStyle name="Linked Cell 18" xfId="2158"/>
    <cellStyle name="Linked Cell 18 2" xfId="2159"/>
    <cellStyle name="Linked Cell 19" xfId="2160"/>
    <cellStyle name="Linked Cell 19 2" xfId="2161"/>
    <cellStyle name="Linked Cell 2" xfId="2162"/>
    <cellStyle name="Linked Cell 2 2" xfId="2163"/>
    <cellStyle name="Linked Cell 20" xfId="2164"/>
    <cellStyle name="Linked Cell 20 2" xfId="2165"/>
    <cellStyle name="Linked Cell 21" xfId="2166"/>
    <cellStyle name="Linked Cell 21 2" xfId="2167"/>
    <cellStyle name="Linked Cell 22" xfId="2168"/>
    <cellStyle name="Linked Cell 22 2" xfId="2169"/>
    <cellStyle name="Linked Cell 23" xfId="2170"/>
    <cellStyle name="Linked Cell 23 2" xfId="2171"/>
    <cellStyle name="Linked Cell 24" xfId="2172"/>
    <cellStyle name="Linked Cell 24 2" xfId="2173"/>
    <cellStyle name="Linked Cell 25" xfId="2174"/>
    <cellStyle name="Linked Cell 25 2" xfId="2175"/>
    <cellStyle name="Linked Cell 26" xfId="2176"/>
    <cellStyle name="Linked Cell 26 2" xfId="2177"/>
    <cellStyle name="Linked Cell 27" xfId="2178"/>
    <cellStyle name="Linked Cell 27 2" xfId="2179"/>
    <cellStyle name="Linked Cell 28" xfId="2180"/>
    <cellStyle name="Linked Cell 3" xfId="2181"/>
    <cellStyle name="Linked Cell 3 2" xfId="2182"/>
    <cellStyle name="Linked Cell 4" xfId="2183"/>
    <cellStyle name="Linked Cell 4 2" xfId="2184"/>
    <cellStyle name="Linked Cell 5" xfId="2185"/>
    <cellStyle name="Linked Cell 5 2" xfId="2186"/>
    <cellStyle name="Linked Cell 6" xfId="2187"/>
    <cellStyle name="Linked Cell 6 2" xfId="2188"/>
    <cellStyle name="Linked Cell 7" xfId="2189"/>
    <cellStyle name="Linked Cell 7 2" xfId="2190"/>
    <cellStyle name="Linked Cell 8" xfId="2191"/>
    <cellStyle name="Linked Cell 8 2" xfId="2192"/>
    <cellStyle name="Linked Cell 9" xfId="2193"/>
    <cellStyle name="Linked Cell 9 2" xfId="2194"/>
    <cellStyle name="locked" xfId="2195"/>
    <cellStyle name="m" xfId="2196"/>
    <cellStyle name="m$" xfId="2197"/>
    <cellStyle name="Milliers [0]_!!!GO" xfId="2198"/>
    <cellStyle name="Milliers_!!!GO" xfId="2199"/>
    <cellStyle name="mm" xfId="2200"/>
    <cellStyle name="Monétaire [0]_!!!GO" xfId="2201"/>
    <cellStyle name="Monétaire_!!!GO" xfId="2202"/>
    <cellStyle name="Neutral" xfId="2203"/>
    <cellStyle name="Neutral 10" xfId="2204"/>
    <cellStyle name="Neutral 10 2" xfId="2205"/>
    <cellStyle name="Neutral 11" xfId="2206"/>
    <cellStyle name="Neutral 11 2" xfId="2207"/>
    <cellStyle name="Neutral 12" xfId="2208"/>
    <cellStyle name="Neutral 12 2" xfId="2209"/>
    <cellStyle name="Neutral 13" xfId="2210"/>
    <cellStyle name="Neutral 13 2" xfId="2211"/>
    <cellStyle name="Neutral 14" xfId="2212"/>
    <cellStyle name="Neutral 14 2" xfId="2213"/>
    <cellStyle name="Neutral 15" xfId="2214"/>
    <cellStyle name="Neutral 15 2" xfId="2215"/>
    <cellStyle name="Neutral 16" xfId="2216"/>
    <cellStyle name="Neutral 16 2" xfId="2217"/>
    <cellStyle name="Neutral 17" xfId="2218"/>
    <cellStyle name="Neutral 17 2" xfId="2219"/>
    <cellStyle name="Neutral 18" xfId="2220"/>
    <cellStyle name="Neutral 18 2" xfId="2221"/>
    <cellStyle name="Neutral 19" xfId="2222"/>
    <cellStyle name="Neutral 19 2" xfId="2223"/>
    <cellStyle name="Neutral 2" xfId="2224"/>
    <cellStyle name="Neutral 2 2" xfId="2225"/>
    <cellStyle name="Neutral 20" xfId="2226"/>
    <cellStyle name="Neutral 20 2" xfId="2227"/>
    <cellStyle name="Neutral 21" xfId="2228"/>
    <cellStyle name="Neutral 21 2" xfId="2229"/>
    <cellStyle name="Neutral 22" xfId="2230"/>
    <cellStyle name="Neutral 22 2" xfId="2231"/>
    <cellStyle name="Neutral 23" xfId="2232"/>
    <cellStyle name="Neutral 23 2" xfId="2233"/>
    <cellStyle name="Neutral 24" xfId="2234"/>
    <cellStyle name="Neutral 24 2" xfId="2235"/>
    <cellStyle name="Neutral 25" xfId="2236"/>
    <cellStyle name="Neutral 25 2" xfId="2237"/>
    <cellStyle name="Neutral 26" xfId="2238"/>
    <cellStyle name="Neutral 26 2" xfId="2239"/>
    <cellStyle name="Neutral 27" xfId="2240"/>
    <cellStyle name="Neutral 27 2" xfId="2241"/>
    <cellStyle name="Neutral 28" xfId="2242"/>
    <cellStyle name="Neutral 3" xfId="2243"/>
    <cellStyle name="Neutral 3 2" xfId="2244"/>
    <cellStyle name="Neutral 4" xfId="2245"/>
    <cellStyle name="Neutral 4 2" xfId="2246"/>
    <cellStyle name="Neutral 5" xfId="2247"/>
    <cellStyle name="Neutral 5 2" xfId="2248"/>
    <cellStyle name="Neutral 6" xfId="2249"/>
    <cellStyle name="Neutral 6 2" xfId="2250"/>
    <cellStyle name="Neutral 7" xfId="2251"/>
    <cellStyle name="Neutral 7 2" xfId="2252"/>
    <cellStyle name="Neutral 8" xfId="2253"/>
    <cellStyle name="Neutral 8 2" xfId="2254"/>
    <cellStyle name="Neutral 9" xfId="2255"/>
    <cellStyle name="Neutral 9 2" xfId="2256"/>
    <cellStyle name="no dec" xfId="2257"/>
    <cellStyle name="Normal - Style1" xfId="2258"/>
    <cellStyle name="Normal - Style1 2 2 2" xfId="2259"/>
    <cellStyle name="Normal 10" xfId="2260"/>
    <cellStyle name="Normal 10 2" xfId="2261"/>
    <cellStyle name="Normal 11" xfId="2262"/>
    <cellStyle name="Normal 12" xfId="2263"/>
    <cellStyle name="Normal 12 10" xfId="2264"/>
    <cellStyle name="Normal 13" xfId="2265"/>
    <cellStyle name="Normal 14" xfId="2266"/>
    <cellStyle name="Normal 15" xfId="2267"/>
    <cellStyle name="Normal 16" xfId="2268"/>
    <cellStyle name="Normal 17" xfId="2269"/>
    <cellStyle name="Normal 18" xfId="2270"/>
    <cellStyle name="Normal 19" xfId="2271"/>
    <cellStyle name="Normal 2" xfId="2272"/>
    <cellStyle name="Normal 2 2" xfId="2273"/>
    <cellStyle name="Normal 2 2 2" xfId="2274"/>
    <cellStyle name="Normal 2 2 2 2" xfId="2275"/>
    <cellStyle name="Normal 2 2 3" xfId="2276"/>
    <cellStyle name="Normal 2 2 7" xfId="2277"/>
    <cellStyle name="Normal 2 3" xfId="2278"/>
    <cellStyle name="Normal 2 52 2" xfId="2279"/>
    <cellStyle name="Normal 2_VG02_RD Expenses" xfId="2280"/>
    <cellStyle name="Normal 20" xfId="2281"/>
    <cellStyle name="Normal 21" xfId="2282"/>
    <cellStyle name="Normal 22" xfId="2283"/>
    <cellStyle name="Normal 23" xfId="2284"/>
    <cellStyle name="Normal 24" xfId="2285"/>
    <cellStyle name="Normal 24 2" xfId="2286"/>
    <cellStyle name="Normal 25" xfId="2287"/>
    <cellStyle name="Normal 26" xfId="2288"/>
    <cellStyle name="Normal 27" xfId="2289"/>
    <cellStyle name="Normal 28" xfId="2290"/>
    <cellStyle name="Normal 29" xfId="2291"/>
    <cellStyle name="Normal 3" xfId="2292"/>
    <cellStyle name="Normal 3 11 2" xfId="2293"/>
    <cellStyle name="Normal 3 2" xfId="2294"/>
    <cellStyle name="Normal 30" xfId="2295"/>
    <cellStyle name="Normal 31" xfId="2296"/>
    <cellStyle name="Normal 32" xfId="2297"/>
    <cellStyle name="Normal 32 12" xfId="2298"/>
    <cellStyle name="Normal 32 12 2" xfId="2299"/>
    <cellStyle name="Normal 33" xfId="2300"/>
    <cellStyle name="Normal 34" xfId="2301"/>
    <cellStyle name="Normal 35" xfId="2302"/>
    <cellStyle name="Normal 36" xfId="2303"/>
    <cellStyle name="Normal 4" xfId="2304"/>
    <cellStyle name="Normal 4 10" xfId="2305"/>
    <cellStyle name="Normal 4 2" xfId="2306"/>
    <cellStyle name="Normal 44" xfId="2307"/>
    <cellStyle name="Normal 5" xfId="2308"/>
    <cellStyle name="Normal 6" xfId="2309"/>
    <cellStyle name="Normal 6 2" xfId="2310"/>
    <cellStyle name="Normal 7" xfId="2311"/>
    <cellStyle name="Normal 7 3" xfId="2312"/>
    <cellStyle name="Normal 8" xfId="2313"/>
    <cellStyle name="Normal 9" xfId="2314"/>
    <cellStyle name="Normal 9 2" xfId="2315"/>
    <cellStyle name="Normal(0)" xfId="2316"/>
    <cellStyle name="Normal_15Nov2007_Satyam_Business Plan_with loan repayment" xfId="2317"/>
    <cellStyle name="Normal_Dupont - LB merger model 25" xfId="2318"/>
    <cellStyle name="Normal_Sheet1" xfId="2319"/>
    <cellStyle name="Normal_Sheet3" xfId="2320"/>
    <cellStyle name="Normal_Sheet3 2" xfId="2321"/>
    <cellStyle name="Note" xfId="2322"/>
    <cellStyle name="Note 10" xfId="2323"/>
    <cellStyle name="Note 10 2" xfId="2324"/>
    <cellStyle name="Note 10 3" xfId="2325"/>
    <cellStyle name="Note 11" xfId="2326"/>
    <cellStyle name="Note 11 2" xfId="2327"/>
    <cellStyle name="Note 11 3" xfId="2328"/>
    <cellStyle name="Note 12" xfId="2329"/>
    <cellStyle name="Note 12 2" xfId="2330"/>
    <cellStyle name="Note 12 3" xfId="2331"/>
    <cellStyle name="Note 13" xfId="2332"/>
    <cellStyle name="Note 13 2" xfId="2333"/>
    <cellStyle name="Note 13 3" xfId="2334"/>
    <cellStyle name="Note 14" xfId="2335"/>
    <cellStyle name="Note 14 2" xfId="2336"/>
    <cellStyle name="Note 14 3" xfId="2337"/>
    <cellStyle name="Note 15" xfId="2338"/>
    <cellStyle name="Note 15 2" xfId="2339"/>
    <cellStyle name="Note 15 3" xfId="2340"/>
    <cellStyle name="Note 16" xfId="2341"/>
    <cellStyle name="Note 16 2" xfId="2342"/>
    <cellStyle name="Note 16 3" xfId="2343"/>
    <cellStyle name="Note 17" xfId="2344"/>
    <cellStyle name="Note 17 2" xfId="2345"/>
    <cellStyle name="Note 17 3" xfId="2346"/>
    <cellStyle name="Note 18" xfId="2347"/>
    <cellStyle name="Note 18 2" xfId="2348"/>
    <cellStyle name="Note 18 3" xfId="2349"/>
    <cellStyle name="Note 19" xfId="2350"/>
    <cellStyle name="Note 19 2" xfId="2351"/>
    <cellStyle name="Note 19 3" xfId="2352"/>
    <cellStyle name="Note 2" xfId="2353"/>
    <cellStyle name="Note 2 2" xfId="2354"/>
    <cellStyle name="Note 2 3" xfId="2355"/>
    <cellStyle name="Note 20" xfId="2356"/>
    <cellStyle name="Note 20 2" xfId="2357"/>
    <cellStyle name="Note 20 3" xfId="2358"/>
    <cellStyle name="Note 21" xfId="2359"/>
    <cellStyle name="Note 21 2" xfId="2360"/>
    <cellStyle name="Note 21 3" xfId="2361"/>
    <cellStyle name="Note 22" xfId="2362"/>
    <cellStyle name="Note 22 2" xfId="2363"/>
    <cellStyle name="Note 22 3" xfId="2364"/>
    <cellStyle name="Note 23" xfId="2365"/>
    <cellStyle name="Note 23 2" xfId="2366"/>
    <cellStyle name="Note 23 3" xfId="2367"/>
    <cellStyle name="Note 24" xfId="2368"/>
    <cellStyle name="Note 24 2" xfId="2369"/>
    <cellStyle name="Note 24 3" xfId="2370"/>
    <cellStyle name="Note 25" xfId="2371"/>
    <cellStyle name="Note 25 2" xfId="2372"/>
    <cellStyle name="Note 25 3" xfId="2373"/>
    <cellStyle name="Note 26" xfId="2374"/>
    <cellStyle name="Note 26 2" xfId="2375"/>
    <cellStyle name="Note 26 3" xfId="2376"/>
    <cellStyle name="Note 27" xfId="2377"/>
    <cellStyle name="Note 27 2" xfId="2378"/>
    <cellStyle name="Note 27 3" xfId="2379"/>
    <cellStyle name="Note 28" xfId="2380"/>
    <cellStyle name="Note 3" xfId="2381"/>
    <cellStyle name="Note 3 2" xfId="2382"/>
    <cellStyle name="Note 3 3" xfId="2383"/>
    <cellStyle name="Note 4" xfId="2384"/>
    <cellStyle name="Note 4 2" xfId="2385"/>
    <cellStyle name="Note 4 3" xfId="2386"/>
    <cellStyle name="Note 5" xfId="2387"/>
    <cellStyle name="Note 5 2" xfId="2388"/>
    <cellStyle name="Note 5 3" xfId="2389"/>
    <cellStyle name="Note 6" xfId="2390"/>
    <cellStyle name="Note 6 2" xfId="2391"/>
    <cellStyle name="Note 6 3" xfId="2392"/>
    <cellStyle name="Note 7" xfId="2393"/>
    <cellStyle name="Note 7 2" xfId="2394"/>
    <cellStyle name="Note 7 3" xfId="2395"/>
    <cellStyle name="Note 8" xfId="2396"/>
    <cellStyle name="Note 8 2" xfId="2397"/>
    <cellStyle name="Note 8 3" xfId="2398"/>
    <cellStyle name="Note 9" xfId="2399"/>
    <cellStyle name="Note 9 2" xfId="2400"/>
    <cellStyle name="Note 9 3" xfId="2401"/>
    <cellStyle name="Output" xfId="2402"/>
    <cellStyle name="Output 10" xfId="2403"/>
    <cellStyle name="Output 10 2" xfId="2404"/>
    <cellStyle name="Output 10 3" xfId="2405"/>
    <cellStyle name="Output 11" xfId="2406"/>
    <cellStyle name="Output 11 2" xfId="2407"/>
    <cellStyle name="Output 11 3" xfId="2408"/>
    <cellStyle name="Output 12" xfId="2409"/>
    <cellStyle name="Output 12 2" xfId="2410"/>
    <cellStyle name="Output 12 3" xfId="2411"/>
    <cellStyle name="Output 13" xfId="2412"/>
    <cellStyle name="Output 13 2" xfId="2413"/>
    <cellStyle name="Output 13 3" xfId="2414"/>
    <cellStyle name="Output 14" xfId="2415"/>
    <cellStyle name="Output 14 2" xfId="2416"/>
    <cellStyle name="Output 14 3" xfId="2417"/>
    <cellStyle name="Output 15" xfId="2418"/>
    <cellStyle name="Output 15 2" xfId="2419"/>
    <cellStyle name="Output 15 3" xfId="2420"/>
    <cellStyle name="Output 16" xfId="2421"/>
    <cellStyle name="Output 16 2" xfId="2422"/>
    <cellStyle name="Output 16 3" xfId="2423"/>
    <cellStyle name="Output 17" xfId="2424"/>
    <cellStyle name="Output 17 2" xfId="2425"/>
    <cellStyle name="Output 17 3" xfId="2426"/>
    <cellStyle name="Output 18" xfId="2427"/>
    <cellStyle name="Output 18 2" xfId="2428"/>
    <cellStyle name="Output 18 3" xfId="2429"/>
    <cellStyle name="Output 19" xfId="2430"/>
    <cellStyle name="Output 19 2" xfId="2431"/>
    <cellStyle name="Output 19 3" xfId="2432"/>
    <cellStyle name="Output 2" xfId="2433"/>
    <cellStyle name="Output 2 2" xfId="2434"/>
    <cellStyle name="Output 2 3" xfId="2435"/>
    <cellStyle name="Output 20" xfId="2436"/>
    <cellStyle name="Output 20 2" xfId="2437"/>
    <cellStyle name="Output 20 3" xfId="2438"/>
    <cellStyle name="Output 21" xfId="2439"/>
    <cellStyle name="Output 21 2" xfId="2440"/>
    <cellStyle name="Output 21 3" xfId="2441"/>
    <cellStyle name="Output 22" xfId="2442"/>
    <cellStyle name="Output 22 2" xfId="2443"/>
    <cellStyle name="Output 22 3" xfId="2444"/>
    <cellStyle name="Output 23" xfId="2445"/>
    <cellStyle name="Output 23 2" xfId="2446"/>
    <cellStyle name="Output 23 3" xfId="2447"/>
    <cellStyle name="Output 24" xfId="2448"/>
    <cellStyle name="Output 24 2" xfId="2449"/>
    <cellStyle name="Output 24 3" xfId="2450"/>
    <cellStyle name="Output 25" xfId="2451"/>
    <cellStyle name="Output 25 2" xfId="2452"/>
    <cellStyle name="Output 25 3" xfId="2453"/>
    <cellStyle name="Output 26" xfId="2454"/>
    <cellStyle name="Output 26 2" xfId="2455"/>
    <cellStyle name="Output 26 3" xfId="2456"/>
    <cellStyle name="Output 27" xfId="2457"/>
    <cellStyle name="Output 27 2" xfId="2458"/>
    <cellStyle name="Output 27 3" xfId="2459"/>
    <cellStyle name="Output 28" xfId="2460"/>
    <cellStyle name="Output 3" xfId="2461"/>
    <cellStyle name="Output 3 2" xfId="2462"/>
    <cellStyle name="Output 3 3" xfId="2463"/>
    <cellStyle name="Output 4" xfId="2464"/>
    <cellStyle name="Output 4 2" xfId="2465"/>
    <cellStyle name="Output 4 3" xfId="2466"/>
    <cellStyle name="Output 5" xfId="2467"/>
    <cellStyle name="Output 5 2" xfId="2468"/>
    <cellStyle name="Output 5 3" xfId="2469"/>
    <cellStyle name="Output 6" xfId="2470"/>
    <cellStyle name="Output 6 2" xfId="2471"/>
    <cellStyle name="Output 6 3" xfId="2472"/>
    <cellStyle name="Output 7" xfId="2473"/>
    <cellStyle name="Output 7 2" xfId="2474"/>
    <cellStyle name="Output 7 3" xfId="2475"/>
    <cellStyle name="Output 8" xfId="2476"/>
    <cellStyle name="Output 8 2" xfId="2477"/>
    <cellStyle name="Output 8 3" xfId="2478"/>
    <cellStyle name="Output 9" xfId="2479"/>
    <cellStyle name="Output 9 2" xfId="2480"/>
    <cellStyle name="Output 9 3" xfId="2481"/>
    <cellStyle name="OUTPUT AMOUNTS" xfId="2482"/>
    <cellStyle name="OUTPUT COLUMN HEADINGS" xfId="2483"/>
    <cellStyle name="OUTPUT LINE ITEMS" xfId="2484"/>
    <cellStyle name="OUTPUT REPORT HEADING" xfId="2485"/>
    <cellStyle name="OUTPUT REPORT TITLE" xfId="2486"/>
    <cellStyle name="page_title" xfId="2487"/>
    <cellStyle name="PB Table Highlight1" xfId="2488"/>
    <cellStyle name="pe" xfId="2489"/>
    <cellStyle name="PEG" xfId="2490"/>
    <cellStyle name="Percent" xfId="2491"/>
    <cellStyle name="Percent (0%)" xfId="2492"/>
    <cellStyle name="Percent (0.0%)" xfId="2493"/>
    <cellStyle name="Percent (0.00%)" xfId="2494"/>
    <cellStyle name="Percent [0]" xfId="2495"/>
    <cellStyle name="Percent [00]" xfId="2496"/>
    <cellStyle name="Percent [2]" xfId="2497"/>
    <cellStyle name="Percent 10" xfId="2498"/>
    <cellStyle name="Percent 11" xfId="2499"/>
    <cellStyle name="Percent 12" xfId="2500"/>
    <cellStyle name="Percent 13" xfId="2501"/>
    <cellStyle name="Percent 14" xfId="2502"/>
    <cellStyle name="Percent 15" xfId="2503"/>
    <cellStyle name="Percent 16" xfId="2504"/>
    <cellStyle name="Percent 17" xfId="2505"/>
    <cellStyle name="Percent 18" xfId="2506"/>
    <cellStyle name="Percent 19" xfId="2507"/>
    <cellStyle name="Percent 2" xfId="2508"/>
    <cellStyle name="Percent 2 2" xfId="2509"/>
    <cellStyle name="Percent 2 2 2" xfId="2510"/>
    <cellStyle name="Percent 2 2 2 2" xfId="2511"/>
    <cellStyle name="Percent 2 2 2 3" xfId="2512"/>
    <cellStyle name="Percent 2 2 2 3 2" xfId="2513"/>
    <cellStyle name="Percent 2 2 3" xfId="2514"/>
    <cellStyle name="Percent 2 3" xfId="2515"/>
    <cellStyle name="Percent 20" xfId="2516"/>
    <cellStyle name="Percent 21" xfId="2517"/>
    <cellStyle name="Percent 22" xfId="2518"/>
    <cellStyle name="Percent 23" xfId="2519"/>
    <cellStyle name="Percent 24" xfId="2520"/>
    <cellStyle name="Percent 25" xfId="2521"/>
    <cellStyle name="Percent 26" xfId="2522"/>
    <cellStyle name="Percent 27" xfId="2523"/>
    <cellStyle name="Percent 28" xfId="2524"/>
    <cellStyle name="Percent 29" xfId="2525"/>
    <cellStyle name="Percent 3" xfId="2526"/>
    <cellStyle name="Percent 3 4" xfId="2527"/>
    <cellStyle name="Percent 30" xfId="2528"/>
    <cellStyle name="Percent 31" xfId="2529"/>
    <cellStyle name="Percent 32" xfId="2530"/>
    <cellStyle name="Percent 33" xfId="2531"/>
    <cellStyle name="Percent 34" xfId="2532"/>
    <cellStyle name="Percent 35" xfId="2533"/>
    <cellStyle name="Percent 36" xfId="2534"/>
    <cellStyle name="Percent 37" xfId="2535"/>
    <cellStyle name="Percent 38" xfId="2536"/>
    <cellStyle name="Percent 4" xfId="2537"/>
    <cellStyle name="Percent 4 2" xfId="2538"/>
    <cellStyle name="Percent 5" xfId="2539"/>
    <cellStyle name="Percent 6" xfId="2540"/>
    <cellStyle name="Percent 7" xfId="2541"/>
    <cellStyle name="Percent 8" xfId="2542"/>
    <cellStyle name="Percent 8 2" xfId="2543"/>
    <cellStyle name="Percent 9" xfId="2544"/>
    <cellStyle name="Percent Comma" xfId="2545"/>
    <cellStyle name="PrePop Currency (0)" xfId="2546"/>
    <cellStyle name="PrePop Currency (2)" xfId="2547"/>
    <cellStyle name="PrePop Units (0)" xfId="2548"/>
    <cellStyle name="PrePop Units (1)" xfId="2549"/>
    <cellStyle name="PrePop Units (2)" xfId="2550"/>
    <cellStyle name="price" xfId="2551"/>
    <cellStyle name="prot" xfId="2552"/>
    <cellStyle name="PSChar" xfId="2553"/>
    <cellStyle name="PSDate" xfId="2554"/>
    <cellStyle name="PSDec" xfId="2555"/>
    <cellStyle name="PSHeading" xfId="2556"/>
    <cellStyle name="PSHeading 2" xfId="2557"/>
    <cellStyle name="PSInt" xfId="2558"/>
    <cellStyle name="PSSpacer" xfId="2559"/>
    <cellStyle name="q" xfId="2560"/>
    <cellStyle name="q_Sheet1" xfId="2561"/>
    <cellStyle name="QEPS-h" xfId="2562"/>
    <cellStyle name="QEPS-H1" xfId="2563"/>
    <cellStyle name="QEPS-H1 2" xfId="2564"/>
    <cellStyle name="qRange" xfId="2565"/>
    <cellStyle name="range" xfId="2566"/>
    <cellStyle name="rate" xfId="2567"/>
    <cellStyle name="Ratio" xfId="2568"/>
    <cellStyle name="Ratio Comma" xfId="2569"/>
    <cellStyle name="Ratio_Private" xfId="2570"/>
    <cellStyle name="RevList" xfId="2571"/>
    <cellStyle name="SAPBEXaggData" xfId="2572"/>
    <cellStyle name="SAPBEXaggData 2" xfId="2573"/>
    <cellStyle name="SAPBEXaggDataEmph" xfId="2574"/>
    <cellStyle name="SAPBEXaggDataEmph 2" xfId="2575"/>
    <cellStyle name="SAPBEXaggItem" xfId="2576"/>
    <cellStyle name="SAPBEXaggItem 2" xfId="2577"/>
    <cellStyle name="SAPBEXaggItemX" xfId="2578"/>
    <cellStyle name="SAPBEXaggItemX 2" xfId="2579"/>
    <cellStyle name="SAPBEXchaText" xfId="2580"/>
    <cellStyle name="SAPBEXexcBad7" xfId="2581"/>
    <cellStyle name="SAPBEXexcBad7 2" xfId="2582"/>
    <cellStyle name="SAPBEXexcBad8" xfId="2583"/>
    <cellStyle name="SAPBEXexcBad8 2" xfId="2584"/>
    <cellStyle name="SAPBEXexcBad9" xfId="2585"/>
    <cellStyle name="SAPBEXexcBad9 2" xfId="2586"/>
    <cellStyle name="SAPBEXexcCritical4" xfId="2587"/>
    <cellStyle name="SAPBEXexcCritical4 2" xfId="2588"/>
    <cellStyle name="SAPBEXexcCritical5" xfId="2589"/>
    <cellStyle name="SAPBEXexcCritical5 2" xfId="2590"/>
    <cellStyle name="SAPBEXexcCritical6" xfId="2591"/>
    <cellStyle name="SAPBEXexcCritical6 2" xfId="2592"/>
    <cellStyle name="SAPBEXexcGood1" xfId="2593"/>
    <cellStyle name="SAPBEXexcGood1 2" xfId="2594"/>
    <cellStyle name="SAPBEXexcGood2" xfId="2595"/>
    <cellStyle name="SAPBEXexcGood2 2" xfId="2596"/>
    <cellStyle name="SAPBEXexcGood3" xfId="2597"/>
    <cellStyle name="SAPBEXexcGood3 2" xfId="2598"/>
    <cellStyle name="SAPBEXfilterDrill" xfId="2599"/>
    <cellStyle name="SAPBEXfilterDrill 2" xfId="2600"/>
    <cellStyle name="SAPBEXfilterDrill 3" xfId="2601"/>
    <cellStyle name="SAPBEXfilterItem" xfId="2602"/>
    <cellStyle name="SAPBEXfilterText" xfId="2603"/>
    <cellStyle name="SAPBEXformats" xfId="2604"/>
    <cellStyle name="SAPBEXformats 2" xfId="2605"/>
    <cellStyle name="SAPBEXheaderItem" xfId="2606"/>
    <cellStyle name="SAPBEXheaderText" xfId="2607"/>
    <cellStyle name="SAPBEXHLevel0" xfId="2608"/>
    <cellStyle name="SAPBEXHLevel0 2" xfId="2609"/>
    <cellStyle name="SAPBEXHLevel0X" xfId="2610"/>
    <cellStyle name="SAPBEXHLevel0X 2" xfId="2611"/>
    <cellStyle name="SAPBEXHLevel1" xfId="2612"/>
    <cellStyle name="SAPBEXHLevel1 2" xfId="2613"/>
    <cellStyle name="SAPBEXHLevel1X" xfId="2614"/>
    <cellStyle name="SAPBEXHLevel1X 2" xfId="2615"/>
    <cellStyle name="SAPBEXHLevel2" xfId="2616"/>
    <cellStyle name="SAPBEXHLevel2 2" xfId="2617"/>
    <cellStyle name="SAPBEXHLevel2X" xfId="2618"/>
    <cellStyle name="SAPBEXHLevel2X 2" xfId="2619"/>
    <cellStyle name="SAPBEXHLevel3" xfId="2620"/>
    <cellStyle name="SAPBEXHLevel3 2" xfId="2621"/>
    <cellStyle name="SAPBEXHLevel3X" xfId="2622"/>
    <cellStyle name="SAPBEXHLevel3X 2" xfId="2623"/>
    <cellStyle name="SAPBEXresData" xfId="2624"/>
    <cellStyle name="SAPBEXresData 2" xfId="2625"/>
    <cellStyle name="SAPBEXresDataEmph" xfId="2626"/>
    <cellStyle name="SAPBEXresDataEmph 2" xfId="2627"/>
    <cellStyle name="SAPBEXresItem" xfId="2628"/>
    <cellStyle name="SAPBEXresItem 2" xfId="2629"/>
    <cellStyle name="SAPBEXresItemX" xfId="2630"/>
    <cellStyle name="SAPBEXresItemX 2" xfId="2631"/>
    <cellStyle name="SAPBEXstdData" xfId="2632"/>
    <cellStyle name="SAPBEXstdData 2" xfId="2633"/>
    <cellStyle name="SAPBEXstdDataEmph" xfId="2634"/>
    <cellStyle name="SAPBEXstdDataEmph 2" xfId="2635"/>
    <cellStyle name="SAPBEXstdItem" xfId="2636"/>
    <cellStyle name="SAPBEXstdItem 2" xfId="2637"/>
    <cellStyle name="SAPBEXstdItemX" xfId="2638"/>
    <cellStyle name="SAPBEXstdItemX 2" xfId="2639"/>
    <cellStyle name="SAPBEXtitle" xfId="2640"/>
    <cellStyle name="SAPBEXundefined" xfId="2641"/>
    <cellStyle name="SAPBEXundefined 2" xfId="2642"/>
    <cellStyle name="Section" xfId="2643"/>
    <cellStyle name="SEM-BPS-headdata" xfId="2644"/>
    <cellStyle name="SEM-BPS-headkey" xfId="2645"/>
    <cellStyle name="SEM-BPS-input-on" xfId="2646"/>
    <cellStyle name="SEM-BPS-key" xfId="2647"/>
    <cellStyle name="SEM-BPS-total" xfId="2648"/>
    <cellStyle name="shade" xfId="2649"/>
    <cellStyle name="SPOl" xfId="2650"/>
    <cellStyle name="STANDARD" xfId="2651"/>
    <cellStyle name="Stock Comma" xfId="2652"/>
    <cellStyle name="Stock Price" xfId="2653"/>
    <cellStyle name="Style 1" xfId="2654"/>
    <cellStyle name="Style 1 2" xfId="2655"/>
    <cellStyle name="Style 1_VG02_RD Expenses" xfId="2656"/>
    <cellStyle name="Style 27" xfId="2657"/>
    <cellStyle name="Style 30" xfId="2658"/>
    <cellStyle name="Style 31" xfId="2659"/>
    <cellStyle name="Style 33" xfId="2660"/>
    <cellStyle name="Style 35" xfId="2661"/>
    <cellStyle name="Style 38" xfId="2662"/>
    <cellStyle name="Style 40" xfId="2663"/>
    <cellStyle name="Style 42" xfId="2664"/>
    <cellStyle name="Style 44" xfId="2665"/>
    <cellStyle name="STYLE1" xfId="2666"/>
    <cellStyle name="STYLE2" xfId="2667"/>
    <cellStyle name="STYLE3" xfId="2668"/>
    <cellStyle name="STYLE4" xfId="2669"/>
    <cellStyle name="STYLE5" xfId="2670"/>
    <cellStyle name="STYLE6" xfId="2671"/>
    <cellStyle name="Sub - Style3" xfId="2672"/>
    <cellStyle name="Subtotal" xfId="2673"/>
    <cellStyle name="SymbolBlue" xfId="2674"/>
    <cellStyle name="SymbolBlue 2" xfId="2675"/>
    <cellStyle name="Table body" xfId="2676"/>
    <cellStyle name="Table Sub Heading" xfId="2677"/>
    <cellStyle name="Table subhead" xfId="2678"/>
    <cellStyle name="Table Title" xfId="2679"/>
    <cellStyle name="tcn" xfId="2680"/>
    <cellStyle name="Test" xfId="2681"/>
    <cellStyle name="Text" xfId="2682"/>
    <cellStyle name="Text Indent A" xfId="2683"/>
    <cellStyle name="Text Indent B" xfId="2684"/>
    <cellStyle name="Text Indent C" xfId="2685"/>
    <cellStyle name="TextNormal" xfId="2686"/>
    <cellStyle name="threedecplace" xfId="2687"/>
    <cellStyle name="Times New Roman" xfId="2688"/>
    <cellStyle name="Title" xfId="2689"/>
    <cellStyle name="Title 10" xfId="2690"/>
    <cellStyle name="Title 11" xfId="2691"/>
    <cellStyle name="Title 12" xfId="2692"/>
    <cellStyle name="Title 13" xfId="2693"/>
    <cellStyle name="Title 14" xfId="2694"/>
    <cellStyle name="Title 15" xfId="2695"/>
    <cellStyle name="Title 16" xfId="2696"/>
    <cellStyle name="Title 17" xfId="2697"/>
    <cellStyle name="Title 18" xfId="2698"/>
    <cellStyle name="Title 19" xfId="2699"/>
    <cellStyle name="Title 2" xfId="2700"/>
    <cellStyle name="Title 20" xfId="2701"/>
    <cellStyle name="Title 21" xfId="2702"/>
    <cellStyle name="Title 22" xfId="2703"/>
    <cellStyle name="Title 23" xfId="2704"/>
    <cellStyle name="Title 24" xfId="2705"/>
    <cellStyle name="Title 25" xfId="2706"/>
    <cellStyle name="Title 26" xfId="2707"/>
    <cellStyle name="Title 27" xfId="2708"/>
    <cellStyle name="Title 3" xfId="2709"/>
    <cellStyle name="Title 4" xfId="2710"/>
    <cellStyle name="Title 5" xfId="2711"/>
    <cellStyle name="Title 6" xfId="2712"/>
    <cellStyle name="Title 7" xfId="2713"/>
    <cellStyle name="Title 8" xfId="2714"/>
    <cellStyle name="Title 9" xfId="2715"/>
    <cellStyle name="tn" xfId="2716"/>
    <cellStyle name="Top Edge" xfId="2717"/>
    <cellStyle name="Total" xfId="2718"/>
    <cellStyle name="Total 10" xfId="2719"/>
    <cellStyle name="Total 10 2" xfId="2720"/>
    <cellStyle name="Total 10 2 2" xfId="2721"/>
    <cellStyle name="Total 10 3" xfId="2722"/>
    <cellStyle name="Total 11" xfId="2723"/>
    <cellStyle name="Total 11 2" xfId="2724"/>
    <cellStyle name="Total 11 2 2" xfId="2725"/>
    <cellStyle name="Total 11 3" xfId="2726"/>
    <cellStyle name="Total 12" xfId="2727"/>
    <cellStyle name="Total 12 2" xfId="2728"/>
    <cellStyle name="Total 12 2 2" xfId="2729"/>
    <cellStyle name="Total 12 3" xfId="2730"/>
    <cellStyle name="Total 13" xfId="2731"/>
    <cellStyle name="Total 13 2" xfId="2732"/>
    <cellStyle name="Total 13 2 2" xfId="2733"/>
    <cellStyle name="Total 13 3" xfId="2734"/>
    <cellStyle name="Total 14" xfId="2735"/>
    <cellStyle name="Total 14 2" xfId="2736"/>
    <cellStyle name="Total 14 2 2" xfId="2737"/>
    <cellStyle name="Total 14 3" xfId="2738"/>
    <cellStyle name="Total 15" xfId="2739"/>
    <cellStyle name="Total 15 2" xfId="2740"/>
    <cellStyle name="Total 15 2 2" xfId="2741"/>
    <cellStyle name="Total 15 3" xfId="2742"/>
    <cellStyle name="Total 16" xfId="2743"/>
    <cellStyle name="Total 16 2" xfId="2744"/>
    <cellStyle name="Total 16 2 2" xfId="2745"/>
    <cellStyle name="Total 16 3" xfId="2746"/>
    <cellStyle name="Total 17" xfId="2747"/>
    <cellStyle name="Total 17 2" xfId="2748"/>
    <cellStyle name="Total 17 2 2" xfId="2749"/>
    <cellStyle name="Total 17 3" xfId="2750"/>
    <cellStyle name="Total 18" xfId="2751"/>
    <cellStyle name="Total 18 2" xfId="2752"/>
    <cellStyle name="Total 18 2 2" xfId="2753"/>
    <cellStyle name="Total 18 3" xfId="2754"/>
    <cellStyle name="Total 19" xfId="2755"/>
    <cellStyle name="Total 19 2" xfId="2756"/>
    <cellStyle name="Total 19 2 2" xfId="2757"/>
    <cellStyle name="Total 19 3" xfId="2758"/>
    <cellStyle name="Total 2" xfId="2759"/>
    <cellStyle name="Total 2 2" xfId="2760"/>
    <cellStyle name="Total 2 2 2" xfId="2761"/>
    <cellStyle name="Total 2 3" xfId="2762"/>
    <cellStyle name="Total 20" xfId="2763"/>
    <cellStyle name="Total 20 2" xfId="2764"/>
    <cellStyle name="Total 20 2 2" xfId="2765"/>
    <cellStyle name="Total 20 3" xfId="2766"/>
    <cellStyle name="Total 21" xfId="2767"/>
    <cellStyle name="Total 21 2" xfId="2768"/>
    <cellStyle name="Total 21 2 2" xfId="2769"/>
    <cellStyle name="Total 21 3" xfId="2770"/>
    <cellStyle name="Total 22" xfId="2771"/>
    <cellStyle name="Total 22 2" xfId="2772"/>
    <cellStyle name="Total 22 2 2" xfId="2773"/>
    <cellStyle name="Total 22 3" xfId="2774"/>
    <cellStyle name="Total 23" xfId="2775"/>
    <cellStyle name="Total 23 2" xfId="2776"/>
    <cellStyle name="Total 23 2 2" xfId="2777"/>
    <cellStyle name="Total 23 3" xfId="2778"/>
    <cellStyle name="Total 24" xfId="2779"/>
    <cellStyle name="Total 24 2" xfId="2780"/>
    <cellStyle name="Total 24 2 2" xfId="2781"/>
    <cellStyle name="Total 24 3" xfId="2782"/>
    <cellStyle name="Total 25" xfId="2783"/>
    <cellStyle name="Total 25 2" xfId="2784"/>
    <cellStyle name="Total 25 2 2" xfId="2785"/>
    <cellStyle name="Total 25 3" xfId="2786"/>
    <cellStyle name="Total 26" xfId="2787"/>
    <cellStyle name="Total 26 2" xfId="2788"/>
    <cellStyle name="Total 26 2 2" xfId="2789"/>
    <cellStyle name="Total 26 3" xfId="2790"/>
    <cellStyle name="Total 27" xfId="2791"/>
    <cellStyle name="Total 27 2" xfId="2792"/>
    <cellStyle name="Total 27 2 2" xfId="2793"/>
    <cellStyle name="Total 27 3" xfId="2794"/>
    <cellStyle name="Total 28" xfId="2795"/>
    <cellStyle name="Total 28 2" xfId="2796"/>
    <cellStyle name="Total 3" xfId="2797"/>
    <cellStyle name="Total 3 2" xfId="2798"/>
    <cellStyle name="Total 3 2 2" xfId="2799"/>
    <cellStyle name="Total 3 3" xfId="2800"/>
    <cellStyle name="Total 4" xfId="2801"/>
    <cellStyle name="Total 4 2" xfId="2802"/>
    <cellStyle name="Total 4 2 2" xfId="2803"/>
    <cellStyle name="Total 4 3" xfId="2804"/>
    <cellStyle name="Total 5" xfId="2805"/>
    <cellStyle name="Total 5 2" xfId="2806"/>
    <cellStyle name="Total 5 2 2" xfId="2807"/>
    <cellStyle name="Total 5 3" xfId="2808"/>
    <cellStyle name="Total 6" xfId="2809"/>
    <cellStyle name="Total 6 2" xfId="2810"/>
    <cellStyle name="Total 6 2 2" xfId="2811"/>
    <cellStyle name="Total 6 3" xfId="2812"/>
    <cellStyle name="Total 7" xfId="2813"/>
    <cellStyle name="Total 7 2" xfId="2814"/>
    <cellStyle name="Total 7 2 2" xfId="2815"/>
    <cellStyle name="Total 7 3" xfId="2816"/>
    <cellStyle name="Total 8" xfId="2817"/>
    <cellStyle name="Total 8 2" xfId="2818"/>
    <cellStyle name="Total 8 2 2" xfId="2819"/>
    <cellStyle name="Total 8 3" xfId="2820"/>
    <cellStyle name="Total 9" xfId="2821"/>
    <cellStyle name="Total 9 2" xfId="2822"/>
    <cellStyle name="Total 9 2 2" xfId="2823"/>
    <cellStyle name="Total 9 3" xfId="2824"/>
    <cellStyle name="Tusental (0)_pldt" xfId="2825"/>
    <cellStyle name="Tusental_pldt" xfId="2826"/>
    <cellStyle name="twodecplace" xfId="2827"/>
    <cellStyle name="ubordinated Debt" xfId="2828"/>
    <cellStyle name="UNIDAGSCode" xfId="2829"/>
    <cellStyle name="UNIDAGSCode 2" xfId="2830"/>
    <cellStyle name="UNIDAGSCode2" xfId="2831"/>
    <cellStyle name="UNIDAGSCode2 2" xfId="2832"/>
    <cellStyle name="UNIDAGSCurrency" xfId="2833"/>
    <cellStyle name="UNIDAGSDate" xfId="2834"/>
    <cellStyle name="UNIDAGSPercent" xfId="2835"/>
    <cellStyle name="UNIDAGSPercent2" xfId="2836"/>
    <cellStyle name="Valuta (0)_pldt" xfId="2837"/>
    <cellStyle name="Valuta_pldt" xfId="2838"/>
    <cellStyle name="Währung [0]_pldt" xfId="2839"/>
    <cellStyle name="Währung_pldt" xfId="2840"/>
    <cellStyle name="Warning Text" xfId="2841"/>
    <cellStyle name="Warning Text 10" xfId="2842"/>
    <cellStyle name="Warning Text 10 2" xfId="2843"/>
    <cellStyle name="Warning Text 11" xfId="2844"/>
    <cellStyle name="Warning Text 11 2" xfId="2845"/>
    <cellStyle name="Warning Text 12" xfId="2846"/>
    <cellStyle name="Warning Text 12 2" xfId="2847"/>
    <cellStyle name="Warning Text 13" xfId="2848"/>
    <cellStyle name="Warning Text 13 2" xfId="2849"/>
    <cellStyle name="Warning Text 14" xfId="2850"/>
    <cellStyle name="Warning Text 14 2" xfId="2851"/>
    <cellStyle name="Warning Text 15" xfId="2852"/>
    <cellStyle name="Warning Text 15 2" xfId="2853"/>
    <cellStyle name="Warning Text 16" xfId="2854"/>
    <cellStyle name="Warning Text 16 2" xfId="2855"/>
    <cellStyle name="Warning Text 17" xfId="2856"/>
    <cellStyle name="Warning Text 17 2" xfId="2857"/>
    <cellStyle name="Warning Text 18" xfId="2858"/>
    <cellStyle name="Warning Text 18 2" xfId="2859"/>
    <cellStyle name="Warning Text 19" xfId="2860"/>
    <cellStyle name="Warning Text 19 2" xfId="2861"/>
    <cellStyle name="Warning Text 2" xfId="2862"/>
    <cellStyle name="Warning Text 2 2" xfId="2863"/>
    <cellStyle name="Warning Text 20" xfId="2864"/>
    <cellStyle name="Warning Text 20 2" xfId="2865"/>
    <cellStyle name="Warning Text 21" xfId="2866"/>
    <cellStyle name="Warning Text 21 2" xfId="2867"/>
    <cellStyle name="Warning Text 22" xfId="2868"/>
    <cellStyle name="Warning Text 22 2" xfId="2869"/>
    <cellStyle name="Warning Text 23" xfId="2870"/>
    <cellStyle name="Warning Text 23 2" xfId="2871"/>
    <cellStyle name="Warning Text 24" xfId="2872"/>
    <cellStyle name="Warning Text 24 2" xfId="2873"/>
    <cellStyle name="Warning Text 25" xfId="2874"/>
    <cellStyle name="Warning Text 25 2" xfId="2875"/>
    <cellStyle name="Warning Text 26" xfId="2876"/>
    <cellStyle name="Warning Text 26 2" xfId="2877"/>
    <cellStyle name="Warning Text 27" xfId="2878"/>
    <cellStyle name="Warning Text 27 2" xfId="2879"/>
    <cellStyle name="Warning Text 28" xfId="2880"/>
    <cellStyle name="Warning Text 3" xfId="2881"/>
    <cellStyle name="Warning Text 3 2" xfId="2882"/>
    <cellStyle name="Warning Text 4" xfId="2883"/>
    <cellStyle name="Warning Text 4 2" xfId="2884"/>
    <cellStyle name="Warning Text 5" xfId="2885"/>
    <cellStyle name="Warning Text 5 2" xfId="2886"/>
    <cellStyle name="Warning Text 6" xfId="2887"/>
    <cellStyle name="Warning Text 6 2" xfId="2888"/>
    <cellStyle name="Warning Text 7" xfId="2889"/>
    <cellStyle name="Warning Text 7 2" xfId="2890"/>
    <cellStyle name="Warning Text 8" xfId="2891"/>
    <cellStyle name="Warning Text 8 2" xfId="2892"/>
    <cellStyle name="Warning Text 9" xfId="2893"/>
    <cellStyle name="Warning Text 9 2" xfId="2894"/>
    <cellStyle name="WingdingsBlack" xfId="2895"/>
    <cellStyle name="WingdingsBlack 2" xfId="2896"/>
    <cellStyle name="WingdingsRed" xfId="2897"/>
    <cellStyle name="WingdingsRed 2" xfId="2898"/>
    <cellStyle name="WingdingsWhite" xfId="2899"/>
    <cellStyle name="WingdingsWhite 2" xfId="2900"/>
    <cellStyle name="Year" xfId="2901"/>
    <cellStyle name="Year 2" xfId="2902"/>
    <cellStyle name="ZZ_Balance" xfId="2903"/>
    <cellStyle name="Акцент1" xfId="2904"/>
    <cellStyle name="Акцент2" xfId="2905"/>
    <cellStyle name="Акцент3" xfId="2906"/>
    <cellStyle name="Акцент4" xfId="2907"/>
    <cellStyle name="Акцент5" xfId="2908"/>
    <cellStyle name="Акцент6" xfId="2909"/>
    <cellStyle name="Ввод " xfId="2910"/>
    <cellStyle name="Ввод  2" xfId="2911"/>
    <cellStyle name="Вывод" xfId="2912"/>
    <cellStyle name="Вывод 2" xfId="2913"/>
    <cellStyle name="Вычисление" xfId="2914"/>
    <cellStyle name="Вычисление 2" xfId="2915"/>
    <cellStyle name="Заголовок 1" xfId="2916"/>
    <cellStyle name="Заголовок 2" xfId="2917"/>
    <cellStyle name="Заголовок 3" xfId="2918"/>
    <cellStyle name="Заголовок 4" xfId="2919"/>
    <cellStyle name="Итог" xfId="2920"/>
    <cellStyle name="Итог 2" xfId="2921"/>
    <cellStyle name="Контрольная ячейка" xfId="2922"/>
    <cellStyle name="Название" xfId="2923"/>
    <cellStyle name="Нейтральный" xfId="2924"/>
    <cellStyle name="Плохой" xfId="2925"/>
    <cellStyle name="Пояснение" xfId="2926"/>
    <cellStyle name="Примечание" xfId="2927"/>
    <cellStyle name="Примечание 2" xfId="2928"/>
    <cellStyle name="Связанная ячейка" xfId="2929"/>
    <cellStyle name="Текст предупреждения" xfId="2930"/>
    <cellStyle name="Хороший" xfId="2931"/>
    <cellStyle name="표준_~7126761_Active - CKJ Korea - 4.5.06" xfId="2932"/>
    <cellStyle name="桁区切り_Bank payments and receipts to Jun 02" xfId="2933"/>
    <cellStyle name="標準_Bank payments and receipts to Jun 02" xfId="29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5</xdr:row>
      <xdr:rowOff>9525</xdr:rowOff>
    </xdr:from>
    <xdr:ext cx="1238250" cy="1095375"/>
    <xdr:sp>
      <xdr:nvSpPr>
        <xdr:cNvPr id="1" name="TextBox 1"/>
        <xdr:cNvSpPr txBox="1">
          <a:spLocks noChangeArrowheads="1"/>
        </xdr:cNvSpPr>
      </xdr:nvSpPr>
      <xdr:spPr>
        <a:xfrm>
          <a:off x="1266825" y="885825"/>
          <a:ext cx="12382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_xD835__xDC79_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_xD835__xDC87_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_xD835__xDF37_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_xD835__xDC79_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_xD835__xDC8E_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_xD835__xDC79_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_xD835__xDC87_</a:t>
          </a:r>
          <a:r>
            <a:rPr lang="en-US" cap="none" sz="105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47" name="Table1" displayName="Table1" ref="A8:G104" comment="" totalsRowShown="0">
  <autoFilter ref="A8:G104"/>
  <tableColumns count="7">
    <tableColumn id="1" name="Industry Name"/>
    <tableColumn id="2" name="Number of firms"/>
    <tableColumn id="3" name="Average Unlevered Beta"/>
    <tableColumn id="4" name="Average Levered Beta"/>
    <tableColumn id="5" name="Average correlation with the market"/>
    <tableColumn id="6" name="Total Unlevered Beta"/>
    <tableColumn id="7" name="Total Levered Be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.investing.com/rates-bonds/india-10-year-bond-yield-historical-data" TargetMode="External" /><Relationship Id="rId2" Type="http://schemas.openxmlformats.org/officeDocument/2006/relationships/hyperlink" Target="https://in.finance.yahoo.com/quote/%5EBSESN/history/?guccounter=1&amp;guce_referrer=aHR0cHM6Ly93d3cuZ29vZ2xlLmNvbS8&amp;guce_referrer_sig=AQAAAB5X9YUfH1zcv5gDW1IRSYc1xp-39ReRgZnTNmTaCshoVhzqfi_XPJuuIMhAUXSKD1C9NyB7PIkBTjKkBQHmSGh6eJZDHWfgPDDCvh_Sa8ESJOYjt8o8_9rB0rPmpkfWNu7L9_p71D17LRCmLhzH_era-ApoaQ7nlwPiSmicoUU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bil.org.in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50"/>
  <sheetViews>
    <sheetView showGridLines="0" tabSelected="1" view="pageBreakPreview" zoomScaleSheetLayoutView="100" zoomScalePageLayoutView="0" workbookViewId="0" topLeftCell="A40">
      <selection activeCell="A5" sqref="A5"/>
    </sheetView>
  </sheetViews>
  <sheetFormatPr defaultColWidth="9.140625" defaultRowHeight="15"/>
  <cols>
    <col min="1" max="1" width="45.00390625" style="2" customWidth="1"/>
    <col min="2" max="2" width="15.57421875" style="2" bestFit="1" customWidth="1"/>
    <col min="3" max="7" width="13.140625" style="2" customWidth="1"/>
    <col min="8" max="8" width="14.8515625" style="2" customWidth="1"/>
    <col min="9" max="9" width="15.8515625" style="2" customWidth="1"/>
    <col min="10" max="11" width="9.140625" style="2" customWidth="1"/>
    <col min="12" max="12" width="10.00390625" style="2" bestFit="1" customWidth="1"/>
    <col min="13" max="16384" width="9.140625" style="2" customWidth="1"/>
  </cols>
  <sheetData>
    <row r="1" spans="1:14" ht="14.25">
      <c r="A1" s="264"/>
      <c r="B1" s="265"/>
      <c r="C1" s="265"/>
      <c r="D1" s="265"/>
      <c r="E1" s="265"/>
      <c r="F1" s="265"/>
      <c r="G1" s="265"/>
      <c r="H1" s="265"/>
      <c r="I1" s="1"/>
      <c r="J1" s="1"/>
      <c r="K1" s="1"/>
      <c r="L1" s="1"/>
      <c r="M1" s="1"/>
      <c r="N1" s="1"/>
    </row>
    <row r="2" spans="1:14" ht="15">
      <c r="A2" s="266" t="str">
        <f>"DISCOUNTED FREE CASH FLOW OF "&amp;'MPL BS'!B2</f>
        <v>DISCOUNTED FREE CASH FLOW OF ABCD VANIJYA UDYOG LIMITED</v>
      </c>
      <c r="B2" s="267"/>
      <c r="C2" s="267"/>
      <c r="D2" s="267"/>
      <c r="E2" s="267"/>
      <c r="F2" s="267"/>
      <c r="G2" s="267"/>
      <c r="H2" s="267"/>
      <c r="I2" s="215"/>
      <c r="J2" s="1"/>
      <c r="K2" s="1"/>
      <c r="L2" s="1"/>
      <c r="M2" s="1"/>
      <c r="N2" s="1"/>
    </row>
    <row r="3" spans="1:14" ht="14.25">
      <c r="A3" s="3" t="s">
        <v>206</v>
      </c>
      <c r="B3" s="4"/>
      <c r="C3" s="4"/>
      <c r="D3" s="4"/>
      <c r="E3" s="4"/>
      <c r="F3" s="4"/>
      <c r="G3" s="4"/>
      <c r="H3" s="5" t="s">
        <v>257</v>
      </c>
      <c r="I3" s="1"/>
      <c r="J3" s="1"/>
      <c r="K3" s="1"/>
      <c r="L3" s="1"/>
      <c r="M3" s="1"/>
      <c r="N3" s="1"/>
    </row>
    <row r="4" spans="1:14" ht="15.75" customHeight="1">
      <c r="A4" s="91" t="s">
        <v>283</v>
      </c>
      <c r="B4" s="7"/>
      <c r="C4" s="7"/>
      <c r="D4" s="7"/>
      <c r="E4" s="7"/>
      <c r="F4" s="7"/>
      <c r="G4" s="7"/>
      <c r="H4" s="8"/>
      <c r="I4" s="1"/>
      <c r="J4" s="1"/>
      <c r="K4" s="1"/>
      <c r="L4" s="1"/>
      <c r="M4" s="1"/>
      <c r="N4" s="1"/>
    </row>
    <row r="5" spans="1:14" ht="15.75" customHeight="1">
      <c r="A5" s="92" t="s">
        <v>182</v>
      </c>
      <c r="B5" s="93">
        <f>WACC!F29</f>
        <v>0.1933</v>
      </c>
      <c r="C5" s="7"/>
      <c r="D5" s="7"/>
      <c r="E5" s="7"/>
      <c r="F5" s="7"/>
      <c r="G5" s="7"/>
      <c r="H5" s="8"/>
      <c r="I5" s="1"/>
      <c r="J5" s="1"/>
      <c r="K5" s="1"/>
      <c r="L5" s="1"/>
      <c r="M5" s="1"/>
      <c r="N5" s="1"/>
    </row>
    <row r="6" spans="1:14" ht="15.75" customHeight="1">
      <c r="A6" s="33" t="s">
        <v>183</v>
      </c>
      <c r="B6" s="34">
        <v>0.04</v>
      </c>
      <c r="C6" s="7"/>
      <c r="D6" s="7"/>
      <c r="E6" s="7"/>
      <c r="F6" s="7"/>
      <c r="G6" s="7"/>
      <c r="H6" s="8"/>
      <c r="I6" s="1"/>
      <c r="J6" s="1"/>
      <c r="K6" s="1"/>
      <c r="L6" s="1"/>
      <c r="M6" s="1"/>
      <c r="N6" s="1"/>
    </row>
    <row r="7" spans="1:14" ht="15.75" customHeight="1">
      <c r="A7" s="10" t="s">
        <v>205</v>
      </c>
      <c r="B7" s="84">
        <v>0.2517</v>
      </c>
      <c r="C7" s="7"/>
      <c r="D7" s="7"/>
      <c r="E7" s="7"/>
      <c r="F7" s="7"/>
      <c r="G7" s="7"/>
      <c r="H7" s="8"/>
      <c r="I7" s="1"/>
      <c r="J7" s="1"/>
      <c r="K7" s="1"/>
      <c r="L7" s="1"/>
      <c r="M7" s="1"/>
      <c r="N7" s="1"/>
    </row>
    <row r="8" spans="1:14" ht="15.75" customHeight="1">
      <c r="A8" s="10"/>
      <c r="B8" s="7"/>
      <c r="C8" s="7"/>
      <c r="D8" s="7"/>
      <c r="E8" s="7"/>
      <c r="F8" s="7"/>
      <c r="G8" s="7"/>
      <c r="H8" s="8"/>
      <c r="I8" s="1"/>
      <c r="J8" s="1"/>
      <c r="K8" s="1"/>
      <c r="L8" s="1"/>
      <c r="M8" s="1"/>
      <c r="N8" s="1"/>
    </row>
    <row r="9" spans="1:14" ht="14.25">
      <c r="A9" s="229" t="s">
        <v>0</v>
      </c>
      <c r="B9" s="230" t="s">
        <v>6</v>
      </c>
      <c r="C9" s="230" t="s">
        <v>165</v>
      </c>
      <c r="D9" s="230" t="s">
        <v>201</v>
      </c>
      <c r="E9" s="230" t="s">
        <v>215</v>
      </c>
      <c r="F9" s="230" t="s">
        <v>219</v>
      </c>
      <c r="G9" s="230" t="s">
        <v>250</v>
      </c>
      <c r="H9" s="230" t="s">
        <v>7</v>
      </c>
      <c r="I9" s="1"/>
      <c r="J9" s="1"/>
      <c r="K9" s="1"/>
      <c r="L9" s="1"/>
      <c r="M9" s="1"/>
      <c r="N9" s="1"/>
    </row>
    <row r="10" spans="1:14" ht="14.25">
      <c r="A10" s="231"/>
      <c r="B10" s="233"/>
      <c r="C10" s="232"/>
      <c r="D10" s="232"/>
      <c r="E10" s="232"/>
      <c r="F10" s="232"/>
      <c r="G10" s="232"/>
      <c r="H10" s="232"/>
      <c r="I10" s="1"/>
      <c r="J10" s="1"/>
      <c r="K10" s="1"/>
      <c r="L10" s="1"/>
      <c r="M10" s="1"/>
      <c r="N10" s="1"/>
    </row>
    <row r="11" spans="1:14" ht="14.25">
      <c r="A11" s="94" t="s">
        <v>212</v>
      </c>
      <c r="B11" s="234">
        <v>1</v>
      </c>
      <c r="C11" s="234">
        <f>1+B11</f>
        <v>2</v>
      </c>
      <c r="D11" s="234">
        <f>1+C11</f>
        <v>3</v>
      </c>
      <c r="E11" s="234">
        <f>1+D11</f>
        <v>4</v>
      </c>
      <c r="F11" s="234">
        <f>1+E11</f>
        <v>5</v>
      </c>
      <c r="G11" s="234">
        <f>1+F11</f>
        <v>6</v>
      </c>
      <c r="H11" s="234"/>
      <c r="I11" s="1"/>
      <c r="J11" s="1"/>
      <c r="K11" s="1"/>
      <c r="L11" s="1"/>
      <c r="M11" s="1"/>
      <c r="N11" s="1"/>
    </row>
    <row r="12" spans="1:14" ht="14.25">
      <c r="A12" s="88" t="s">
        <v>210</v>
      </c>
      <c r="B12" s="4"/>
      <c r="C12" s="4"/>
      <c r="D12" s="4"/>
      <c r="E12" s="4"/>
      <c r="F12" s="4"/>
      <c r="G12" s="4"/>
      <c r="H12" s="9"/>
      <c r="I12" s="1"/>
      <c r="J12" s="1"/>
      <c r="K12" s="1"/>
      <c r="L12" s="1"/>
      <c r="M12" s="1"/>
      <c r="N12" s="1"/>
    </row>
    <row r="13" spans="1:14" ht="14.25">
      <c r="A13" s="10" t="s">
        <v>8</v>
      </c>
      <c r="B13" s="242">
        <f>+'MPL PL'!F29</f>
        <v>940.1150000000002</v>
      </c>
      <c r="C13" s="242">
        <f>+'MPL PL'!G29</f>
        <v>606.6632500000005</v>
      </c>
      <c r="D13" s="242">
        <f>+'MPL PL'!H29</f>
        <v>3922.020162499999</v>
      </c>
      <c r="E13" s="242">
        <f>+'MPL PL'!I29</f>
        <v>8920.256820625</v>
      </c>
      <c r="F13" s="242">
        <f>+'MPL PL'!J29</f>
        <v>17646.87020665625</v>
      </c>
      <c r="G13" s="242">
        <f>+'MPL PL'!K29</f>
        <v>26430.84573948907</v>
      </c>
      <c r="H13" s="243">
        <f>G13</f>
        <v>26430.84573948907</v>
      </c>
      <c r="I13" s="11"/>
      <c r="J13" s="1"/>
      <c r="K13" s="1"/>
      <c r="L13" s="1"/>
      <c r="M13" s="1"/>
      <c r="N13" s="1"/>
    </row>
    <row r="14" spans="1:14" ht="14.25">
      <c r="A14" s="6" t="s">
        <v>9</v>
      </c>
      <c r="B14" s="242">
        <f>+'MPL PL'!E27</f>
        <v>305</v>
      </c>
      <c r="C14" s="242">
        <f>+'MPL PL'!G27</f>
        <v>369.05</v>
      </c>
      <c r="D14" s="242">
        <f>+'MPL PL'!H27</f>
        <v>405.95500000000004</v>
      </c>
      <c r="E14" s="242">
        <f>+'MPL PL'!I27</f>
        <v>446.55050000000006</v>
      </c>
      <c r="F14" s="242">
        <f>+'MPL PL'!J27</f>
        <v>491.2055500000001</v>
      </c>
      <c r="G14" s="242">
        <f>+'MPL PL'!K27</f>
        <v>540.3261050000001</v>
      </c>
      <c r="H14" s="243">
        <f>G14</f>
        <v>540.3261050000001</v>
      </c>
      <c r="I14" s="11"/>
      <c r="J14" s="12"/>
      <c r="K14" s="12"/>
      <c r="L14" s="12"/>
      <c r="M14" s="1"/>
      <c r="N14" s="1"/>
    </row>
    <row r="15" spans="1:14" ht="14.25">
      <c r="A15" s="10" t="s">
        <v>208</v>
      </c>
      <c r="B15" s="242">
        <f>'MPL PL'!E28*(1-'MPL DCF with'!$B$7)</f>
        <v>0</v>
      </c>
      <c r="C15" s="242">
        <f>'MPL PL'!G28*(1-'MPL DCF with'!$B$7)</f>
        <v>1122.45</v>
      </c>
      <c r="D15" s="242">
        <f>'MPL PL'!H28*(1-'MPL DCF with'!$B$7)</f>
        <v>1122.45</v>
      </c>
      <c r="E15" s="242">
        <f>'MPL PL'!I28*(1-'MPL DCF with'!$B$7)</f>
        <v>1122.45</v>
      </c>
      <c r="F15" s="242">
        <f>'MPL PL'!J28*(1-'MPL DCF with'!$B$7)</f>
        <v>1122.45</v>
      </c>
      <c r="G15" s="242">
        <f>'MPL PL'!K28*(1-'MPL DCF with'!$B$7)</f>
        <v>1122.45</v>
      </c>
      <c r="H15" s="243">
        <f>G15</f>
        <v>1122.45</v>
      </c>
      <c r="I15" s="1"/>
      <c r="J15" s="12"/>
      <c r="K15" s="12"/>
      <c r="L15" s="12"/>
      <c r="M15" s="1"/>
      <c r="N15" s="1"/>
    </row>
    <row r="16" spans="1:14" ht="14.25">
      <c r="A16" s="6" t="s">
        <v>10</v>
      </c>
      <c r="B16" s="244">
        <v>0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  <c r="H16" s="243">
        <f>G16</f>
        <v>0</v>
      </c>
      <c r="I16" s="1"/>
      <c r="J16" s="1"/>
      <c r="K16" s="1"/>
      <c r="L16" s="1"/>
      <c r="M16" s="1"/>
      <c r="N16" s="1"/>
    </row>
    <row r="17" spans="1:14" ht="14.25">
      <c r="A17" s="14" t="s">
        <v>11</v>
      </c>
      <c r="B17" s="245">
        <f aca="true" t="shared" si="0" ref="B17:H17">SUM(B13:B16)</f>
        <v>1245.1150000000002</v>
      </c>
      <c r="C17" s="245">
        <f t="shared" si="0"/>
        <v>2098.1632500000005</v>
      </c>
      <c r="D17" s="245">
        <f t="shared" si="0"/>
        <v>5450.425162499999</v>
      </c>
      <c r="E17" s="245">
        <f t="shared" si="0"/>
        <v>10489.257320625</v>
      </c>
      <c r="F17" s="245">
        <f t="shared" si="0"/>
        <v>19260.52575665625</v>
      </c>
      <c r="G17" s="245">
        <f t="shared" si="0"/>
        <v>28093.62184448907</v>
      </c>
      <c r="H17" s="246">
        <f t="shared" si="0"/>
        <v>28093.62184448907</v>
      </c>
      <c r="I17" s="1"/>
      <c r="J17" s="1"/>
      <c r="K17" s="1"/>
      <c r="L17" s="1"/>
      <c r="M17" s="1"/>
      <c r="N17" s="1"/>
    </row>
    <row r="18" spans="1:14" ht="14.25">
      <c r="A18" s="6"/>
      <c r="B18" s="244"/>
      <c r="C18" s="244"/>
      <c r="D18" s="244"/>
      <c r="E18" s="244"/>
      <c r="F18" s="244"/>
      <c r="G18" s="244"/>
      <c r="H18" s="247"/>
      <c r="I18" s="1"/>
      <c r="J18" s="1"/>
      <c r="K18" s="1"/>
      <c r="L18" s="1"/>
      <c r="M18" s="1"/>
      <c r="N18" s="1"/>
    </row>
    <row r="19" spans="1:14" ht="14.25">
      <c r="A19" s="88" t="s">
        <v>12</v>
      </c>
      <c r="B19" s="244"/>
      <c r="C19" s="244"/>
      <c r="D19" s="244"/>
      <c r="E19" s="244"/>
      <c r="F19" s="244"/>
      <c r="G19" s="244"/>
      <c r="H19" s="247"/>
      <c r="I19" s="1"/>
      <c r="J19" s="1"/>
      <c r="K19" s="1"/>
      <c r="L19" s="1"/>
      <c r="M19" s="1"/>
      <c r="N19" s="1"/>
    </row>
    <row r="20" spans="1:14" ht="14.25">
      <c r="A20" s="6" t="s">
        <v>13</v>
      </c>
      <c r="B20" s="242">
        <f>+'MPL BS'!G48</f>
        <v>9.924499999993714</v>
      </c>
      <c r="C20" s="242">
        <f>+'MPL BS'!H48</f>
        <v>786.2759000000078</v>
      </c>
      <c r="D20" s="242">
        <f>+'MPL BS'!I48</f>
        <v>804.5593840000074</v>
      </c>
      <c r="E20" s="242">
        <f>+'MPL BS'!J48</f>
        <v>813.021806839999</v>
      </c>
      <c r="F20" s="242">
        <f>+'MPL BS'!K48</f>
        <v>821.5896953584015</v>
      </c>
      <c r="G20" s="242">
        <f>+'MPL BS'!L48</f>
        <v>830.2651462844806</v>
      </c>
      <c r="H20" s="248">
        <f>G20*(1+B6)</f>
        <v>863.4757521358598</v>
      </c>
      <c r="I20" s="7"/>
      <c r="J20" s="1"/>
      <c r="K20" s="1"/>
      <c r="L20" s="1"/>
      <c r="M20" s="1"/>
      <c r="N20" s="1"/>
    </row>
    <row r="21" spans="1:14" ht="14.25">
      <c r="A21" s="6" t="s">
        <v>14</v>
      </c>
      <c r="B21" s="249">
        <f>'MPL BS'!F27</f>
        <v>0</v>
      </c>
      <c r="C21" s="249">
        <f>'MPL BS'!H27</f>
        <v>500</v>
      </c>
      <c r="D21" s="249">
        <f>'MPL BS'!I27</f>
        <v>500</v>
      </c>
      <c r="E21" s="249">
        <f>'MPL BS'!J27</f>
        <v>500</v>
      </c>
      <c r="F21" s="249">
        <f>'MPL BS'!K27</f>
        <v>500</v>
      </c>
      <c r="G21" s="249">
        <f>'MPL BS'!L27</f>
        <v>500</v>
      </c>
      <c r="H21" s="249">
        <f>G21</f>
        <v>500</v>
      </c>
      <c r="I21" s="7"/>
      <c r="J21" s="1"/>
      <c r="K21" s="1"/>
      <c r="L21" s="1"/>
      <c r="M21" s="1"/>
      <c r="N21" s="1"/>
    </row>
    <row r="22" spans="1:14" ht="14.25">
      <c r="A22" s="90" t="s">
        <v>213</v>
      </c>
      <c r="B22" s="249">
        <f>+'MPL PL'!E30</f>
        <v>0</v>
      </c>
      <c r="C22" s="249">
        <f>+'MPL PL'!G30</f>
        <v>151.66581250000013</v>
      </c>
      <c r="D22" s="249">
        <f>+'MPL PL'!H30</f>
        <v>980.5050406249998</v>
      </c>
      <c r="E22" s="249">
        <f>+'MPL PL'!I30</f>
        <v>2230.06420515625</v>
      </c>
      <c r="F22" s="249">
        <f>+'MPL PL'!J30</f>
        <v>4411.717551664063</v>
      </c>
      <c r="G22" s="249">
        <f>+'MPL PL'!K30</f>
        <v>6607.711434872267</v>
      </c>
      <c r="H22" s="243">
        <f>G22</f>
        <v>6607.711434872267</v>
      </c>
      <c r="I22" s="11"/>
      <c r="J22" s="1"/>
      <c r="K22" s="1"/>
      <c r="L22" s="1"/>
      <c r="M22" s="1"/>
      <c r="N22" s="1"/>
    </row>
    <row r="23" spans="1:14" ht="14.25">
      <c r="A23" s="14" t="s">
        <v>15</v>
      </c>
      <c r="B23" s="245">
        <f aca="true" t="shared" si="1" ref="B23:H23">SUM(B20:B22)</f>
        <v>9.924499999993714</v>
      </c>
      <c r="C23" s="245">
        <f t="shared" si="1"/>
        <v>1437.941712500008</v>
      </c>
      <c r="D23" s="245">
        <f t="shared" si="1"/>
        <v>2285.064424625007</v>
      </c>
      <c r="E23" s="245">
        <f t="shared" si="1"/>
        <v>3543.086011996249</v>
      </c>
      <c r="F23" s="245">
        <f t="shared" si="1"/>
        <v>5733.307247022464</v>
      </c>
      <c r="G23" s="245">
        <f t="shared" si="1"/>
        <v>7937.976581156748</v>
      </c>
      <c r="H23" s="246">
        <f t="shared" si="1"/>
        <v>7971.187187008127</v>
      </c>
      <c r="I23" s="1"/>
      <c r="J23" s="1"/>
      <c r="K23" s="1"/>
      <c r="L23" s="1"/>
      <c r="M23" s="1"/>
      <c r="N23" s="1"/>
    </row>
    <row r="24" spans="1:14" ht="14.25">
      <c r="A24" s="6"/>
      <c r="B24" s="244"/>
      <c r="C24" s="244"/>
      <c r="D24" s="244"/>
      <c r="E24" s="244"/>
      <c r="F24" s="244"/>
      <c r="G24" s="244"/>
      <c r="H24" s="247"/>
      <c r="N24" s="1"/>
    </row>
    <row r="25" spans="1:9" ht="14.25">
      <c r="A25" s="15" t="s">
        <v>16</v>
      </c>
      <c r="B25" s="245">
        <f aca="true" t="shared" si="2" ref="B25:H25">B17-B23</f>
        <v>1235.1905000000065</v>
      </c>
      <c r="C25" s="245">
        <f t="shared" si="2"/>
        <v>660.2215374999926</v>
      </c>
      <c r="D25" s="245">
        <f t="shared" si="2"/>
        <v>3165.3607378749916</v>
      </c>
      <c r="E25" s="245">
        <f t="shared" si="2"/>
        <v>6946.171308628751</v>
      </c>
      <c r="F25" s="245">
        <f t="shared" si="2"/>
        <v>13527.218509633785</v>
      </c>
      <c r="G25" s="245">
        <f t="shared" si="2"/>
        <v>20155.64526333232</v>
      </c>
      <c r="H25" s="246">
        <f t="shared" si="2"/>
        <v>20122.434657480942</v>
      </c>
      <c r="I25" s="82"/>
    </row>
    <row r="26" spans="1:9" ht="14.25">
      <c r="A26" s="15" t="s">
        <v>17</v>
      </c>
      <c r="B26" s="127">
        <f aca="true" t="shared" si="3" ref="B26:G26">ROUND(1/(1+$B$5)^B11,4)</f>
        <v>0.838</v>
      </c>
      <c r="C26" s="127">
        <f t="shared" si="3"/>
        <v>0.7023</v>
      </c>
      <c r="D26" s="127">
        <f t="shared" si="3"/>
        <v>0.5885</v>
      </c>
      <c r="E26" s="127">
        <f t="shared" si="3"/>
        <v>0.4932</v>
      </c>
      <c r="F26" s="127">
        <f t="shared" si="3"/>
        <v>0.4133</v>
      </c>
      <c r="G26" s="127">
        <f t="shared" si="3"/>
        <v>0.3463</v>
      </c>
      <c r="H26" s="126">
        <f>G26</f>
        <v>0.3463</v>
      </c>
      <c r="I26" s="82"/>
    </row>
    <row r="27" spans="1:8" ht="14.25">
      <c r="A27" s="6" t="s">
        <v>18</v>
      </c>
      <c r="B27" s="250">
        <f aca="true" t="shared" si="4" ref="B27:G27">B25*B26</f>
        <v>1035.0896390000055</v>
      </c>
      <c r="C27" s="250">
        <f t="shared" si="4"/>
        <v>463.6735857862448</v>
      </c>
      <c r="D27" s="250">
        <f t="shared" si="4"/>
        <v>1862.8147942394326</v>
      </c>
      <c r="E27" s="250">
        <f t="shared" si="4"/>
        <v>3425.8516894157</v>
      </c>
      <c r="F27" s="250">
        <f t="shared" si="4"/>
        <v>5590.799410031644</v>
      </c>
      <c r="G27" s="250">
        <f t="shared" si="4"/>
        <v>6979.899954691982</v>
      </c>
      <c r="H27" s="251">
        <f>H25/H26</f>
        <v>58106.94385642779</v>
      </c>
    </row>
    <row r="28" spans="1:8" ht="14.25">
      <c r="A28" s="81" t="s">
        <v>19</v>
      </c>
      <c r="B28" s="244"/>
      <c r="C28" s="244"/>
      <c r="D28" s="244"/>
      <c r="E28" s="244"/>
      <c r="F28" s="244"/>
      <c r="G28" s="244"/>
      <c r="H28" s="252">
        <f>((H25*(1+B6))/(B5-B6))</f>
        <v>136512.27686745062</v>
      </c>
    </row>
    <row r="29" spans="1:8" ht="14.25">
      <c r="A29" s="6" t="s">
        <v>20</v>
      </c>
      <c r="B29" s="244">
        <f>SUM(B27:G27)</f>
        <v>19358.129073165008</v>
      </c>
      <c r="C29" s="244"/>
      <c r="D29" s="244"/>
      <c r="E29" s="244"/>
      <c r="F29" s="244"/>
      <c r="G29" s="244"/>
      <c r="H29" s="247"/>
    </row>
    <row r="30" spans="1:8" ht="14.25">
      <c r="A30" s="6" t="s">
        <v>21</v>
      </c>
      <c r="B30" s="244">
        <f>H28*H26</f>
        <v>47274.20147919815</v>
      </c>
      <c r="C30" s="244"/>
      <c r="D30" s="244"/>
      <c r="E30" s="244"/>
      <c r="F30" s="244"/>
      <c r="G30" s="244"/>
      <c r="H30" s="247"/>
    </row>
    <row r="31" spans="1:8" ht="14.25">
      <c r="A31" s="237" t="s">
        <v>271</v>
      </c>
      <c r="B31" s="253">
        <f>B29+B30</f>
        <v>66632.33055236316</v>
      </c>
      <c r="C31" s="244"/>
      <c r="D31" s="244"/>
      <c r="E31" s="244"/>
      <c r="F31" s="244"/>
      <c r="G31" s="244"/>
      <c r="H31" s="247"/>
    </row>
    <row r="32" spans="1:8" ht="14.25">
      <c r="A32" s="194" t="s">
        <v>245</v>
      </c>
      <c r="B32" s="244">
        <f>'MPL BS'!E32</f>
        <v>0</v>
      </c>
      <c r="C32" s="244"/>
      <c r="D32" s="244"/>
      <c r="E32" s="244"/>
      <c r="F32" s="244"/>
      <c r="G32" s="244"/>
      <c r="H32" s="247"/>
    </row>
    <row r="33" spans="1:8" ht="14.25">
      <c r="A33" s="214" t="s">
        <v>256</v>
      </c>
      <c r="B33" s="244">
        <v>0</v>
      </c>
      <c r="C33" s="244"/>
      <c r="D33" s="244"/>
      <c r="E33" s="244"/>
      <c r="F33" s="244"/>
      <c r="G33" s="244"/>
      <c r="H33" s="247"/>
    </row>
    <row r="34" spans="1:8" ht="14.25">
      <c r="A34" s="236" t="s">
        <v>270</v>
      </c>
      <c r="B34" s="242">
        <f>'MPL BS'!E37</f>
        <v>70.84</v>
      </c>
      <c r="C34" s="244"/>
      <c r="D34" s="244"/>
      <c r="E34" s="244"/>
      <c r="F34" s="244"/>
      <c r="G34" s="244"/>
      <c r="H34" s="247"/>
    </row>
    <row r="35" spans="1:8" ht="14.25">
      <c r="A35" s="10" t="s">
        <v>22</v>
      </c>
      <c r="B35" s="244">
        <v>0</v>
      </c>
      <c r="C35" s="244"/>
      <c r="D35" s="244"/>
      <c r="E35" s="244"/>
      <c r="F35" s="244"/>
      <c r="G35" s="244"/>
      <c r="H35" s="247"/>
    </row>
    <row r="36" spans="1:8" ht="14.25">
      <c r="A36" s="13" t="s">
        <v>23</v>
      </c>
      <c r="B36" s="244"/>
      <c r="C36" s="244"/>
      <c r="D36" s="244"/>
      <c r="E36" s="244"/>
      <c r="F36" s="244"/>
      <c r="G36" s="244"/>
      <c r="H36" s="247"/>
    </row>
    <row r="37" spans="1:8" ht="14.25">
      <c r="A37" s="32" t="s">
        <v>24</v>
      </c>
      <c r="B37" s="254">
        <f>SUM(B31:B36)</f>
        <v>66703.17055236315</v>
      </c>
      <c r="C37" s="244"/>
      <c r="D37" s="244"/>
      <c r="E37" s="244"/>
      <c r="F37" s="244"/>
      <c r="G37" s="244"/>
      <c r="H37" s="247"/>
    </row>
    <row r="38" spans="1:8" ht="14.25">
      <c r="A38" s="236" t="s">
        <v>268</v>
      </c>
      <c r="B38" s="242">
        <v>0</v>
      </c>
      <c r="C38" s="244"/>
      <c r="D38" s="244"/>
      <c r="E38" s="244"/>
      <c r="F38" s="244"/>
      <c r="G38" s="244"/>
      <c r="H38" s="247"/>
    </row>
    <row r="39" spans="1:8" ht="14.25">
      <c r="A39" s="105" t="s">
        <v>220</v>
      </c>
      <c r="B39" s="242">
        <f>+'MPL BS'!F15</f>
        <v>4846.78</v>
      </c>
      <c r="C39" s="244"/>
      <c r="D39" s="244"/>
      <c r="E39" s="244"/>
      <c r="F39" s="244"/>
      <c r="G39" s="244"/>
      <c r="H39" s="247"/>
    </row>
    <row r="40" spans="1:8" ht="14.25">
      <c r="A40" s="14" t="s">
        <v>269</v>
      </c>
      <c r="B40" s="255">
        <f>B37-B38-B39</f>
        <v>61856.390552363155</v>
      </c>
      <c r="C40" s="244"/>
      <c r="D40" s="244"/>
      <c r="E40" s="244"/>
      <c r="F40" s="244"/>
      <c r="G40" s="244"/>
      <c r="H40" s="247"/>
    </row>
    <row r="41" spans="1:8" ht="14.25">
      <c r="A41" s="14" t="s">
        <v>249</v>
      </c>
      <c r="B41" s="128">
        <v>3249000</v>
      </c>
      <c r="C41" s="204"/>
      <c r="D41" s="204"/>
      <c r="E41" s="204"/>
      <c r="F41" s="204"/>
      <c r="G41" s="204"/>
      <c r="H41" s="205"/>
    </row>
    <row r="42" spans="1:8" ht="14.25">
      <c r="A42" s="14"/>
      <c r="B42" s="128"/>
      <c r="C42" s="204"/>
      <c r="D42" s="204"/>
      <c r="E42" s="204"/>
      <c r="F42" s="204"/>
      <c r="G42" s="204"/>
      <c r="H42" s="205"/>
    </row>
    <row r="43" spans="1:9" ht="14.25">
      <c r="A43" s="14" t="s">
        <v>5</v>
      </c>
      <c r="B43" s="235">
        <f>B40/B41*1000</f>
        <v>19.03859358336816</v>
      </c>
      <c r="C43" s="204"/>
      <c r="D43" s="204"/>
      <c r="E43" s="204"/>
      <c r="F43" s="204"/>
      <c r="G43" s="204"/>
      <c r="H43" s="205"/>
      <c r="I43" s="83"/>
    </row>
    <row r="45" spans="1:2" ht="12">
      <c r="A45" s="2" t="s">
        <v>279</v>
      </c>
      <c r="B45" s="238">
        <v>0.15</v>
      </c>
    </row>
    <row r="46" ht="12">
      <c r="B46" s="241">
        <f>B43*B45</f>
        <v>2.855789037505224</v>
      </c>
    </row>
    <row r="47" spans="1:2" ht="12.75">
      <c r="A47" s="239" t="s">
        <v>281</v>
      </c>
      <c r="B47" s="240">
        <f>B43-B46</f>
        <v>16.182804545862936</v>
      </c>
    </row>
    <row r="48" spans="1:2" ht="12">
      <c r="A48" s="2" t="s">
        <v>280</v>
      </c>
      <c r="B48" s="238">
        <v>0.2</v>
      </c>
    </row>
    <row r="49" ht="12">
      <c r="B49" s="241">
        <f>B47*B48</f>
        <v>3.2365609091725873</v>
      </c>
    </row>
    <row r="50" spans="1:2" ht="12.75">
      <c r="A50" s="239" t="s">
        <v>282</v>
      </c>
      <c r="B50" s="82">
        <f>B47+B49</f>
        <v>19.419365455035525</v>
      </c>
    </row>
  </sheetData>
  <sheetProtection/>
  <mergeCells count="2">
    <mergeCell ref="A1:H1"/>
    <mergeCell ref="A2:H2"/>
  </mergeCells>
  <printOptions/>
  <pageMargins left="0.31" right="0.16" top="0.46" bottom="0.23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N54"/>
  <sheetViews>
    <sheetView showGridLines="0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0.9921875" style="187" customWidth="1"/>
    <col min="2" max="2" width="24.140625" style="187" customWidth="1"/>
    <col min="3" max="5" width="11.421875" style="199" customWidth="1"/>
    <col min="6" max="7" width="13.140625" style="199" bestFit="1" customWidth="1"/>
    <col min="8" max="12" width="11.421875" style="199" customWidth="1"/>
    <col min="13" max="13" width="14.00390625" style="187" customWidth="1"/>
    <col min="14" max="18" width="10.421875" style="187" customWidth="1"/>
    <col min="19" max="16384" width="9.140625" style="187" customWidth="1"/>
  </cols>
  <sheetData>
    <row r="1" ht="11.25">
      <c r="B1" s="186"/>
    </row>
    <row r="2" ht="11.25">
      <c r="B2" s="186" t="s">
        <v>273</v>
      </c>
    </row>
    <row r="3" spans="2:12" ht="12.75">
      <c r="B3" s="186" t="s">
        <v>203</v>
      </c>
      <c r="C3" s="200"/>
      <c r="D3" s="200"/>
      <c r="E3" s="200"/>
      <c r="F3" s="200"/>
      <c r="G3" s="200"/>
      <c r="H3" s="200"/>
      <c r="L3" s="201" t="s">
        <v>257</v>
      </c>
    </row>
    <row r="4" spans="2:12" ht="11.25">
      <c r="B4" s="219" t="s">
        <v>25</v>
      </c>
      <c r="C4" s="220" t="s">
        <v>266</v>
      </c>
      <c r="D4" s="220" t="s">
        <v>252</v>
      </c>
      <c r="E4" s="220" t="s">
        <v>253</v>
      </c>
      <c r="F4" s="220" t="s">
        <v>6</v>
      </c>
      <c r="G4" s="220" t="s">
        <v>6</v>
      </c>
      <c r="H4" s="220" t="s">
        <v>165</v>
      </c>
      <c r="I4" s="220" t="s">
        <v>201</v>
      </c>
      <c r="J4" s="220" t="s">
        <v>215</v>
      </c>
      <c r="K4" s="220" t="s">
        <v>219</v>
      </c>
      <c r="L4" s="220" t="s">
        <v>250</v>
      </c>
    </row>
    <row r="5" spans="2:12" ht="11.25">
      <c r="B5" s="221"/>
      <c r="C5" s="222"/>
      <c r="D5" s="222"/>
      <c r="E5" s="222"/>
      <c r="F5" s="223" t="s">
        <v>263</v>
      </c>
      <c r="G5" s="223" t="s">
        <v>264</v>
      </c>
      <c r="H5" s="222"/>
      <c r="I5" s="222"/>
      <c r="J5" s="222"/>
      <c r="K5" s="222"/>
      <c r="L5" s="222"/>
    </row>
    <row r="6" spans="2:12" ht="11.25">
      <c r="B6" s="188" t="s">
        <v>0</v>
      </c>
      <c r="C6" s="202" t="s">
        <v>254</v>
      </c>
      <c r="D6" s="202" t="s">
        <v>254</v>
      </c>
      <c r="E6" s="202" t="s">
        <v>254</v>
      </c>
      <c r="F6" s="202" t="s">
        <v>214</v>
      </c>
      <c r="G6" s="202" t="s">
        <v>214</v>
      </c>
      <c r="H6" s="202" t="s">
        <v>26</v>
      </c>
      <c r="I6" s="202" t="s">
        <v>26</v>
      </c>
      <c r="J6" s="202" t="s">
        <v>26</v>
      </c>
      <c r="K6" s="202" t="s">
        <v>26</v>
      </c>
      <c r="L6" s="202" t="s">
        <v>26</v>
      </c>
    </row>
    <row r="7" spans="9:12" ht="11.25">
      <c r="I7" s="203"/>
      <c r="J7" s="203"/>
      <c r="K7" s="203"/>
      <c r="L7" s="203"/>
    </row>
    <row r="8" ht="11.25">
      <c r="B8" s="189" t="s">
        <v>27</v>
      </c>
    </row>
    <row r="9" spans="2:13" ht="11.25">
      <c r="B9" s="187" t="s">
        <v>1</v>
      </c>
      <c r="C9" s="211">
        <v>32490</v>
      </c>
      <c r="D9" s="211">
        <v>32490</v>
      </c>
      <c r="E9" s="211">
        <v>32490</v>
      </c>
      <c r="F9" s="211">
        <f aca="true" t="shared" si="0" ref="F9:L9">+E9</f>
        <v>32490</v>
      </c>
      <c r="G9" s="211">
        <f t="shared" si="0"/>
        <v>32490</v>
      </c>
      <c r="H9" s="211">
        <f>+F9</f>
        <v>32490</v>
      </c>
      <c r="I9" s="211">
        <f t="shared" si="0"/>
        <v>32490</v>
      </c>
      <c r="J9" s="211">
        <f t="shared" si="0"/>
        <v>32490</v>
      </c>
      <c r="K9" s="211">
        <f t="shared" si="0"/>
        <v>32490</v>
      </c>
      <c r="L9" s="211">
        <f t="shared" si="0"/>
        <v>32490</v>
      </c>
      <c r="M9" s="198"/>
    </row>
    <row r="10" spans="2:14" ht="11.25">
      <c r="B10" s="187" t="s">
        <v>28</v>
      </c>
      <c r="C10" s="211">
        <v>9106.17</v>
      </c>
      <c r="D10" s="211">
        <v>5811.86</v>
      </c>
      <c r="E10" s="211">
        <v>9522.35</v>
      </c>
      <c r="F10" s="211">
        <v>36749.36</v>
      </c>
      <c r="G10" s="211">
        <f>+F10+'MPL PL'!F33</f>
        <v>37454.44625</v>
      </c>
      <c r="H10" s="211">
        <f>+G10+'MPL PL'!G33</f>
        <v>37909.4436875</v>
      </c>
      <c r="I10" s="211">
        <f>+H10+'MPL PL'!H33</f>
        <v>40850.958809375</v>
      </c>
      <c r="J10" s="211">
        <f>+I10+'MPL PL'!I33</f>
        <v>47541.151424843745</v>
      </c>
      <c r="K10" s="211">
        <f>+J10+'MPL PL'!J33</f>
        <v>60776.30407983593</v>
      </c>
      <c r="L10" s="211">
        <f>+K10+'MPL PL'!K33</f>
        <v>80599.43838445273</v>
      </c>
      <c r="M10" s="187">
        <f>E10+E9</f>
        <v>42012.35</v>
      </c>
      <c r="N10" s="187">
        <f>F10+F9</f>
        <v>69239.36</v>
      </c>
    </row>
    <row r="11" spans="2:14" ht="11.25">
      <c r="B11" s="189" t="s">
        <v>29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>
        <f>M10/E9*10</f>
        <v>12.93085564789166</v>
      </c>
      <c r="N11" s="187">
        <f>N10/F9*10</f>
        <v>21.310975684826097</v>
      </c>
    </row>
    <row r="12" spans="2:12" ht="11.25">
      <c r="B12" s="187" t="s">
        <v>35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7500</v>
      </c>
      <c r="I12" s="211">
        <f>H12</f>
        <v>7500</v>
      </c>
      <c r="J12" s="211">
        <f aca="true" t="shared" si="1" ref="J12:L13">I12</f>
        <v>7500</v>
      </c>
      <c r="K12" s="211">
        <f t="shared" si="1"/>
        <v>7500</v>
      </c>
      <c r="L12" s="211">
        <f t="shared" si="1"/>
        <v>7500</v>
      </c>
    </row>
    <row r="13" spans="2:12" ht="11.25">
      <c r="B13" s="187" t="s">
        <v>30</v>
      </c>
      <c r="C13" s="211">
        <v>0</v>
      </c>
      <c r="D13" s="211">
        <v>0</v>
      </c>
      <c r="E13" s="211">
        <v>0</v>
      </c>
      <c r="F13" s="211">
        <v>0</v>
      </c>
      <c r="G13" s="211">
        <v>0</v>
      </c>
      <c r="H13" s="211">
        <v>5000</v>
      </c>
      <c r="I13" s="211">
        <f>H13</f>
        <v>5000</v>
      </c>
      <c r="J13" s="211">
        <f t="shared" si="1"/>
        <v>5000</v>
      </c>
      <c r="K13" s="211">
        <f t="shared" si="1"/>
        <v>5000</v>
      </c>
      <c r="L13" s="211">
        <f t="shared" si="1"/>
        <v>5000</v>
      </c>
    </row>
    <row r="14" spans="2:12" ht="11.25">
      <c r="B14" s="187" t="s">
        <v>216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2:12" ht="11.25">
      <c r="B15" s="187" t="s">
        <v>217</v>
      </c>
      <c r="C15" s="211">
        <v>2735</v>
      </c>
      <c r="D15" s="211">
        <v>1331.07</v>
      </c>
      <c r="E15" s="211">
        <v>2888.95</v>
      </c>
      <c r="F15" s="211">
        <v>4846.78</v>
      </c>
      <c r="G15" s="211">
        <f aca="true" t="shared" si="2" ref="G15:L15">+F15</f>
        <v>4846.78</v>
      </c>
      <c r="H15" s="211">
        <f t="shared" si="2"/>
        <v>4846.78</v>
      </c>
      <c r="I15" s="211">
        <f t="shared" si="2"/>
        <v>4846.78</v>
      </c>
      <c r="J15" s="211">
        <f t="shared" si="2"/>
        <v>4846.78</v>
      </c>
      <c r="K15" s="211">
        <f t="shared" si="2"/>
        <v>4846.78</v>
      </c>
      <c r="L15" s="211">
        <f t="shared" si="2"/>
        <v>4846.78</v>
      </c>
    </row>
    <row r="16" spans="2:12" ht="11.25">
      <c r="B16" s="187" t="s">
        <v>224</v>
      </c>
      <c r="C16" s="211">
        <v>1654.94</v>
      </c>
      <c r="D16" s="211">
        <v>825.84</v>
      </c>
      <c r="E16" s="211">
        <v>2717.16</v>
      </c>
      <c r="F16" s="211">
        <v>4818.7</v>
      </c>
      <c r="G16" s="211">
        <f aca="true" t="shared" si="3" ref="G16:L16">+F16</f>
        <v>4818.7</v>
      </c>
      <c r="H16" s="211">
        <f t="shared" si="3"/>
        <v>4818.7</v>
      </c>
      <c r="I16" s="211">
        <f t="shared" si="3"/>
        <v>4818.7</v>
      </c>
      <c r="J16" s="211">
        <f t="shared" si="3"/>
        <v>4818.7</v>
      </c>
      <c r="K16" s="211">
        <f t="shared" si="3"/>
        <v>4818.7</v>
      </c>
      <c r="L16" s="211">
        <f t="shared" si="3"/>
        <v>4818.7</v>
      </c>
    </row>
    <row r="17" spans="3:12" ht="11.25">
      <c r="C17" s="211"/>
      <c r="D17" s="211"/>
      <c r="E17" s="211"/>
      <c r="F17" s="211"/>
      <c r="G17" s="211"/>
      <c r="H17" s="211"/>
      <c r="I17" s="211"/>
      <c r="J17" s="211"/>
      <c r="K17" s="211"/>
      <c r="L17" s="211"/>
    </row>
    <row r="18" spans="2:12" ht="11.25">
      <c r="B18" s="189" t="s">
        <v>31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2:12" ht="11.25">
      <c r="B19" s="187" t="s">
        <v>32</v>
      </c>
      <c r="C19" s="211">
        <v>28.5</v>
      </c>
      <c r="D19" s="211">
        <v>45</v>
      </c>
      <c r="E19" s="211">
        <v>10</v>
      </c>
      <c r="F19" s="211">
        <v>12.67</v>
      </c>
      <c r="G19" s="211">
        <f aca="true" t="shared" si="4" ref="G19:L20">+F19</f>
        <v>12.67</v>
      </c>
      <c r="H19" s="211">
        <f t="shared" si="4"/>
        <v>12.67</v>
      </c>
      <c r="I19" s="211">
        <f t="shared" si="4"/>
        <v>12.67</v>
      </c>
      <c r="J19" s="211">
        <f t="shared" si="4"/>
        <v>12.67</v>
      </c>
      <c r="K19" s="211">
        <f t="shared" si="4"/>
        <v>12.67</v>
      </c>
      <c r="L19" s="211">
        <f t="shared" si="4"/>
        <v>12.67</v>
      </c>
    </row>
    <row r="20" spans="2:12" ht="11.25">
      <c r="B20" s="187" t="s">
        <v>33</v>
      </c>
      <c r="C20" s="211">
        <v>405.36</v>
      </c>
      <c r="D20" s="211">
        <v>5</v>
      </c>
      <c r="E20" s="211">
        <v>5</v>
      </c>
      <c r="F20" s="211">
        <v>238</v>
      </c>
      <c r="G20" s="211">
        <f t="shared" si="4"/>
        <v>238</v>
      </c>
      <c r="H20" s="211">
        <f t="shared" si="4"/>
        <v>238</v>
      </c>
      <c r="I20" s="211">
        <f t="shared" si="4"/>
        <v>238</v>
      </c>
      <c r="J20" s="211">
        <f t="shared" si="4"/>
        <v>238</v>
      </c>
      <c r="K20" s="211">
        <f t="shared" si="4"/>
        <v>238</v>
      </c>
      <c r="L20" s="211">
        <f t="shared" si="4"/>
        <v>238</v>
      </c>
    </row>
    <row r="21" spans="2:12" ht="11.25">
      <c r="B21" s="187" t="s">
        <v>34</v>
      </c>
      <c r="C21" s="211">
        <v>22.58</v>
      </c>
      <c r="D21" s="211">
        <v>340</v>
      </c>
      <c r="E21" s="211"/>
      <c r="F21" s="211"/>
      <c r="G21" s="211">
        <f aca="true" t="shared" si="5" ref="G21:L21">+F21*1.05</f>
        <v>0</v>
      </c>
      <c r="H21" s="211">
        <f>+F21*1.05</f>
        <v>0</v>
      </c>
      <c r="I21" s="211">
        <f t="shared" si="5"/>
        <v>0</v>
      </c>
      <c r="J21" s="211">
        <f t="shared" si="5"/>
        <v>0</v>
      </c>
      <c r="K21" s="211">
        <f t="shared" si="5"/>
        <v>0</v>
      </c>
      <c r="L21" s="211">
        <f t="shared" si="5"/>
        <v>0</v>
      </c>
    </row>
    <row r="22" spans="2:12" ht="11.25">
      <c r="B22" s="187" t="s">
        <v>35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2:12" ht="11.25">
      <c r="B23" s="190" t="s">
        <v>3</v>
      </c>
      <c r="C23" s="188">
        <f aca="true" t="shared" si="6" ref="C23:L23">SUM(C9:C22)</f>
        <v>46442.55</v>
      </c>
      <c r="D23" s="188">
        <f>SUM(D9:D22)</f>
        <v>40848.77</v>
      </c>
      <c r="E23" s="188">
        <f t="shared" si="6"/>
        <v>47633.45999999999</v>
      </c>
      <c r="F23" s="188">
        <f t="shared" si="6"/>
        <v>79155.51</v>
      </c>
      <c r="G23" s="188">
        <f>SUM(G9:G22)</f>
        <v>79860.59625</v>
      </c>
      <c r="H23" s="188">
        <f t="shared" si="6"/>
        <v>92815.59368749999</v>
      </c>
      <c r="I23" s="188">
        <f t="shared" si="6"/>
        <v>95757.108809375</v>
      </c>
      <c r="J23" s="188">
        <f t="shared" si="6"/>
        <v>102447.30142484374</v>
      </c>
      <c r="K23" s="188">
        <f t="shared" si="6"/>
        <v>115682.45407983592</v>
      </c>
      <c r="L23" s="188">
        <f t="shared" si="6"/>
        <v>135505.58838445274</v>
      </c>
    </row>
    <row r="24" spans="3:12" ht="11.25"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2:12" ht="11.25">
      <c r="B25" s="189" t="s">
        <v>36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2:12" ht="11.25">
      <c r="B26" s="187" t="s">
        <v>221</v>
      </c>
      <c r="C26" s="187">
        <v>1803.7199999999998</v>
      </c>
      <c r="D26" s="187">
        <f>+C26</f>
        <v>1803.7199999999998</v>
      </c>
      <c r="E26" s="187">
        <f aca="true" t="shared" si="7" ref="E26:L26">+D26</f>
        <v>1803.7199999999998</v>
      </c>
      <c r="F26" s="187">
        <f t="shared" si="7"/>
        <v>1803.7199999999998</v>
      </c>
      <c r="G26" s="187">
        <f t="shared" si="7"/>
        <v>1803.7199999999998</v>
      </c>
      <c r="H26" s="187">
        <f t="shared" si="7"/>
        <v>1803.7199999999998</v>
      </c>
      <c r="I26" s="187">
        <f t="shared" si="7"/>
        <v>1803.7199999999998</v>
      </c>
      <c r="J26" s="187">
        <f t="shared" si="7"/>
        <v>1803.7199999999998</v>
      </c>
      <c r="K26" s="187">
        <f t="shared" si="7"/>
        <v>1803.7199999999998</v>
      </c>
      <c r="L26" s="187">
        <f t="shared" si="7"/>
        <v>1803.7199999999998</v>
      </c>
    </row>
    <row r="27" spans="2:12" ht="11.25">
      <c r="B27" s="187" t="s">
        <v>225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500</v>
      </c>
      <c r="I27" s="211">
        <v>500</v>
      </c>
      <c r="J27" s="211">
        <v>500</v>
      </c>
      <c r="K27" s="211">
        <v>500</v>
      </c>
      <c r="L27" s="211">
        <v>500</v>
      </c>
    </row>
    <row r="28" spans="2:12" ht="11.25">
      <c r="B28" s="187" t="s">
        <v>222</v>
      </c>
      <c r="C28" s="212">
        <f>+'MPL PL'!B27</f>
        <v>527.42</v>
      </c>
      <c r="D28" s="212">
        <f>+C28+'MPL PL'!C27</f>
        <v>1045.9</v>
      </c>
      <c r="E28" s="212">
        <f>+D28+'MPL PL'!D27</f>
        <v>1564.38</v>
      </c>
      <c r="F28" s="212">
        <f>+E28+'MPL PL'!E27</f>
        <v>1869.38</v>
      </c>
      <c r="G28" s="212">
        <f>+F28+'MPL PL'!F27</f>
        <v>2204.88</v>
      </c>
      <c r="H28" s="212">
        <f>+G28+'MPL PL'!G27</f>
        <v>2573.9300000000003</v>
      </c>
      <c r="I28" s="212">
        <f>+H28+'MPL PL'!H27</f>
        <v>2979.885</v>
      </c>
      <c r="J28" s="212">
        <f>+I28+'MPL PL'!I27</f>
        <v>3426.4355000000005</v>
      </c>
      <c r="K28" s="212">
        <f>+J28+'MPL PL'!J27</f>
        <v>3917.6410500000006</v>
      </c>
      <c r="L28" s="212">
        <f>+K28+'MPL PL'!K27</f>
        <v>4457.967155</v>
      </c>
    </row>
    <row r="29" spans="2:12" ht="11.25">
      <c r="B29" s="186" t="s">
        <v>37</v>
      </c>
      <c r="C29" s="188">
        <f aca="true" t="shared" si="8" ref="C29:L29">+C26+C27-C28</f>
        <v>1276.2999999999997</v>
      </c>
      <c r="D29" s="188">
        <f>+D26+D27-D28</f>
        <v>757.8199999999997</v>
      </c>
      <c r="E29" s="188">
        <f t="shared" si="8"/>
        <v>239.3399999999997</v>
      </c>
      <c r="F29" s="188">
        <f t="shared" si="8"/>
        <v>-65.66000000000031</v>
      </c>
      <c r="G29" s="188">
        <f>+G26+G27-G28</f>
        <v>-401.1600000000003</v>
      </c>
      <c r="H29" s="188">
        <f t="shared" si="8"/>
        <v>-270.2100000000005</v>
      </c>
      <c r="I29" s="188">
        <f t="shared" si="8"/>
        <v>-676.1650000000004</v>
      </c>
      <c r="J29" s="188">
        <f t="shared" si="8"/>
        <v>-1122.7155000000007</v>
      </c>
      <c r="K29" s="188">
        <f t="shared" si="8"/>
        <v>-1613.9210500000008</v>
      </c>
      <c r="L29" s="188">
        <f t="shared" si="8"/>
        <v>-2154.2471550000005</v>
      </c>
    </row>
    <row r="30" spans="2:12" ht="11.25">
      <c r="B30" s="187" t="s">
        <v>255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f>+I30</f>
        <v>0</v>
      </c>
      <c r="K30" s="212">
        <f>+J30</f>
        <v>0</v>
      </c>
      <c r="L30" s="212">
        <f>+K30</f>
        <v>0</v>
      </c>
    </row>
    <row r="31" spans="2:12" ht="11.25">
      <c r="B31" s="187" t="s">
        <v>248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2:12" ht="11.25">
      <c r="B32" s="187" t="s">
        <v>38</v>
      </c>
      <c r="C32" s="187">
        <v>75.17</v>
      </c>
      <c r="D32" s="187"/>
      <c r="E32" s="187"/>
      <c r="F32" s="187">
        <f>E32</f>
        <v>0</v>
      </c>
      <c r="G32" s="187">
        <f>F32</f>
        <v>0</v>
      </c>
      <c r="H32" s="187">
        <f>F32</f>
        <v>0</v>
      </c>
      <c r="I32" s="187">
        <f>H32</f>
        <v>0</v>
      </c>
      <c r="J32" s="187">
        <f>H32</f>
        <v>0</v>
      </c>
      <c r="K32" s="187">
        <f>I32</f>
        <v>0</v>
      </c>
      <c r="L32" s="187">
        <f>K32</f>
        <v>0</v>
      </c>
    </row>
    <row r="33" spans="3:12" ht="11.25"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2:12" ht="11.25">
      <c r="B34" s="196" t="s">
        <v>39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2:12" ht="11.25">
      <c r="B35" s="191" t="s">
        <v>40</v>
      </c>
      <c r="C35" s="212">
        <v>33832.8</v>
      </c>
      <c r="D35" s="212">
        <v>37394.55</v>
      </c>
      <c r="E35" s="212">
        <v>46103.73</v>
      </c>
      <c r="F35" s="212">
        <v>78627.59</v>
      </c>
      <c r="G35" s="212">
        <f>+F35</f>
        <v>78627.59</v>
      </c>
      <c r="H35" s="212">
        <f>+F35*1.01</f>
        <v>79413.8659</v>
      </c>
      <c r="I35" s="212">
        <f>+H35*1.01</f>
        <v>80208.00455900001</v>
      </c>
      <c r="J35" s="212">
        <f>+I35*1.01</f>
        <v>81010.08460459001</v>
      </c>
      <c r="K35" s="212">
        <f>+J35*1.01</f>
        <v>81820.18545063591</v>
      </c>
      <c r="L35" s="212">
        <f>+K35*1.01</f>
        <v>82638.38730514227</v>
      </c>
    </row>
    <row r="36" spans="2:12" ht="11.25">
      <c r="B36" s="191" t="s">
        <v>41</v>
      </c>
      <c r="C36" s="211">
        <v>10128.31</v>
      </c>
      <c r="D36" s="211">
        <v>1732.11</v>
      </c>
      <c r="E36" s="211">
        <v>1021.06</v>
      </c>
      <c r="F36" s="211">
        <v>0</v>
      </c>
      <c r="G36" s="211">
        <f aca="true" t="shared" si="9" ref="G36:L36">+F36*1.05</f>
        <v>0</v>
      </c>
      <c r="H36" s="211">
        <f>+F36*1.05</f>
        <v>0</v>
      </c>
      <c r="I36" s="211">
        <f t="shared" si="9"/>
        <v>0</v>
      </c>
      <c r="J36" s="211">
        <f t="shared" si="9"/>
        <v>0</v>
      </c>
      <c r="K36" s="211">
        <f t="shared" si="9"/>
        <v>0</v>
      </c>
      <c r="L36" s="211">
        <f t="shared" si="9"/>
        <v>0</v>
      </c>
    </row>
    <row r="37" spans="2:12" ht="11.25">
      <c r="B37" s="191" t="s">
        <v>42</v>
      </c>
      <c r="C37" s="211">
        <v>883.38</v>
      </c>
      <c r="D37" s="211">
        <v>219.25</v>
      </c>
      <c r="E37" s="211">
        <v>70.84</v>
      </c>
      <c r="F37" s="211">
        <f>32.35+58.67</f>
        <v>91.02000000000001</v>
      </c>
      <c r="G37" s="211">
        <f aca="true" t="shared" si="10" ref="G37:L37">G23-SUM(G29:G32)-G36-G38-G39-G35</f>
        <v>1425.7517500000104</v>
      </c>
      <c r="H37" s="211">
        <f t="shared" si="10"/>
        <v>13463.523287499993</v>
      </c>
      <c r="I37" s="211">
        <f t="shared" si="10"/>
        <v>16006.434025374983</v>
      </c>
      <c r="J37" s="211">
        <f t="shared" si="10"/>
        <v>22330.155334003735</v>
      </c>
      <c r="K37" s="211">
        <f t="shared" si="10"/>
        <v>35234.923843637516</v>
      </c>
      <c r="L37" s="211">
        <f t="shared" si="10"/>
        <v>54768.119106969825</v>
      </c>
    </row>
    <row r="38" spans="2:12" ht="11.25">
      <c r="B38" s="192" t="s">
        <v>43</v>
      </c>
      <c r="C38" s="211"/>
      <c r="D38" s="211"/>
      <c r="E38" s="211"/>
      <c r="F38" s="211">
        <f aca="true" t="shared" si="11" ref="F38:L38">+E38*0.8</f>
        <v>0</v>
      </c>
      <c r="G38" s="211">
        <f t="shared" si="11"/>
        <v>0</v>
      </c>
      <c r="H38" s="211">
        <f>+F38*0.8</f>
        <v>0</v>
      </c>
      <c r="I38" s="211">
        <f t="shared" si="11"/>
        <v>0</v>
      </c>
      <c r="J38" s="211">
        <f t="shared" si="11"/>
        <v>0</v>
      </c>
      <c r="K38" s="211">
        <f t="shared" si="11"/>
        <v>0</v>
      </c>
      <c r="L38" s="211">
        <f t="shared" si="11"/>
        <v>0</v>
      </c>
    </row>
    <row r="39" spans="2:12" ht="11.25">
      <c r="B39" s="191" t="s">
        <v>2</v>
      </c>
      <c r="C39" s="211">
        <v>246.59</v>
      </c>
      <c r="D39" s="211">
        <v>745.04</v>
      </c>
      <c r="E39" s="211">
        <v>198.49</v>
      </c>
      <c r="F39" s="211">
        <v>198.49</v>
      </c>
      <c r="G39" s="211">
        <f aca="true" t="shared" si="12" ref="G39:L39">+F39*1.05</f>
        <v>208.41450000000003</v>
      </c>
      <c r="H39" s="211">
        <f>+F39*1.05</f>
        <v>208.41450000000003</v>
      </c>
      <c r="I39" s="211">
        <f t="shared" si="12"/>
        <v>218.83522500000004</v>
      </c>
      <c r="J39" s="211">
        <f t="shared" si="12"/>
        <v>229.77698625000005</v>
      </c>
      <c r="K39" s="211">
        <f t="shared" si="12"/>
        <v>241.26583556250006</v>
      </c>
      <c r="L39" s="211">
        <f t="shared" si="12"/>
        <v>253.32912734062506</v>
      </c>
    </row>
    <row r="40" spans="2:12" ht="11.25">
      <c r="B40" s="190" t="s">
        <v>3</v>
      </c>
      <c r="C40" s="188">
        <f aca="true" t="shared" si="13" ref="C40:L40">SUM(C29:C39)</f>
        <v>46442.549999999996</v>
      </c>
      <c r="D40" s="188">
        <f>SUM(D29:D39)</f>
        <v>40848.770000000004</v>
      </c>
      <c r="E40" s="188">
        <f>SUM(E29:E39)</f>
        <v>47633.45999999999</v>
      </c>
      <c r="F40" s="188">
        <f>SUM(F29:F39)</f>
        <v>78851.44</v>
      </c>
      <c r="G40" s="188">
        <f>SUM(G29:G39)</f>
        <v>79860.59625</v>
      </c>
      <c r="H40" s="188">
        <f>SUM(H29:H39)</f>
        <v>92815.59368749999</v>
      </c>
      <c r="I40" s="188">
        <f t="shared" si="13"/>
        <v>95757.108809375</v>
      </c>
      <c r="J40" s="188">
        <f t="shared" si="13"/>
        <v>102447.30142484374</v>
      </c>
      <c r="K40" s="188">
        <f t="shared" si="13"/>
        <v>115682.45407983592</v>
      </c>
      <c r="L40" s="188">
        <f t="shared" si="13"/>
        <v>135505.58838445274</v>
      </c>
    </row>
    <row r="41" spans="3:12" ht="11.25"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2:12" ht="11.25">
      <c r="B42" s="187" t="s">
        <v>44</v>
      </c>
      <c r="C42" s="187">
        <f aca="true" t="shared" si="14" ref="C42:L42">C23-C40</f>
        <v>0</v>
      </c>
      <c r="D42" s="187">
        <f>D23-D40</f>
        <v>0</v>
      </c>
      <c r="E42" s="187">
        <f>E23-E40</f>
        <v>0</v>
      </c>
      <c r="F42" s="187">
        <f>F23-F40</f>
        <v>304.06999999999243</v>
      </c>
      <c r="G42" s="187">
        <f>G23-G40</f>
        <v>0</v>
      </c>
      <c r="H42" s="187">
        <f t="shared" si="14"/>
        <v>0</v>
      </c>
      <c r="I42" s="187">
        <f t="shared" si="14"/>
        <v>0</v>
      </c>
      <c r="J42" s="187">
        <f t="shared" si="14"/>
        <v>0</v>
      </c>
      <c r="K42" s="187">
        <f t="shared" si="14"/>
        <v>0</v>
      </c>
      <c r="L42" s="187">
        <f t="shared" si="14"/>
        <v>0</v>
      </c>
    </row>
    <row r="43" spans="2:12" ht="11.25">
      <c r="B43" s="189" t="s">
        <v>13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2:12" ht="11.25">
      <c r="B44" s="187" t="s">
        <v>45</v>
      </c>
      <c r="C44" s="187">
        <f aca="true" t="shared" si="15" ref="C44:L44">C35+C36+C38+C39</f>
        <v>44207.7</v>
      </c>
      <c r="D44" s="187">
        <f>D35+D36+D38+D39</f>
        <v>39871.700000000004</v>
      </c>
      <c r="E44" s="187">
        <f>E35+E36+E38+E39</f>
        <v>47323.28</v>
      </c>
      <c r="F44" s="187">
        <f>F35+F36+F38+F39</f>
        <v>78826.08</v>
      </c>
      <c r="G44" s="187">
        <f>G35+G36+G38+G39</f>
        <v>78836.0045</v>
      </c>
      <c r="H44" s="187">
        <f t="shared" si="15"/>
        <v>79622.2804</v>
      </c>
      <c r="I44" s="187">
        <f t="shared" si="15"/>
        <v>80426.83978400001</v>
      </c>
      <c r="J44" s="187">
        <f t="shared" si="15"/>
        <v>81239.86159084001</v>
      </c>
      <c r="K44" s="187">
        <f t="shared" si="15"/>
        <v>82061.45128619841</v>
      </c>
      <c r="L44" s="187">
        <f t="shared" si="15"/>
        <v>82891.71643248289</v>
      </c>
    </row>
    <row r="45" spans="2:12" ht="22.5">
      <c r="B45" s="193" t="s">
        <v>209</v>
      </c>
      <c r="C45" s="187">
        <f aca="true" t="shared" si="16" ref="C45:L45">C19+C20+C21</f>
        <v>456.44</v>
      </c>
      <c r="D45" s="187">
        <f>D19+D20+D21</f>
        <v>390</v>
      </c>
      <c r="E45" s="187">
        <f>E19+E20+E21</f>
        <v>15</v>
      </c>
      <c r="F45" s="187">
        <f>F19+F20+F21</f>
        <v>250.67</v>
      </c>
      <c r="G45" s="187">
        <f>G19+G20+G21</f>
        <v>250.67</v>
      </c>
      <c r="H45" s="187">
        <f t="shared" si="16"/>
        <v>250.67</v>
      </c>
      <c r="I45" s="187">
        <f t="shared" si="16"/>
        <v>250.67</v>
      </c>
      <c r="J45" s="187">
        <f t="shared" si="16"/>
        <v>250.67</v>
      </c>
      <c r="K45" s="187">
        <f t="shared" si="16"/>
        <v>250.67</v>
      </c>
      <c r="L45" s="187">
        <f t="shared" si="16"/>
        <v>250.67</v>
      </c>
    </row>
    <row r="46" spans="3:12" ht="12"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1.25">
      <c r="B47" s="187" t="s">
        <v>46</v>
      </c>
      <c r="C47" s="187">
        <f aca="true" t="shared" si="17" ref="C47:L47">C44-C45</f>
        <v>43751.259999999995</v>
      </c>
      <c r="D47" s="187">
        <f t="shared" si="17"/>
        <v>39481.700000000004</v>
      </c>
      <c r="E47" s="187">
        <f t="shared" si="17"/>
        <v>47308.28</v>
      </c>
      <c r="F47" s="187">
        <f t="shared" si="17"/>
        <v>78575.41</v>
      </c>
      <c r="G47" s="187">
        <f t="shared" si="17"/>
        <v>78585.3345</v>
      </c>
      <c r="H47" s="187">
        <f t="shared" si="17"/>
        <v>79371.6104</v>
      </c>
      <c r="I47" s="187">
        <f t="shared" si="17"/>
        <v>80176.16978400001</v>
      </c>
      <c r="J47" s="187">
        <f t="shared" si="17"/>
        <v>80989.19159084001</v>
      </c>
      <c r="K47" s="187">
        <f t="shared" si="17"/>
        <v>81810.78128619841</v>
      </c>
      <c r="L47" s="187">
        <f t="shared" si="17"/>
        <v>82641.0464324829</v>
      </c>
    </row>
    <row r="48" spans="2:12" ht="11.25">
      <c r="B48" s="186" t="s">
        <v>13</v>
      </c>
      <c r="C48" s="188" t="e">
        <f aca="true" t="shared" si="18" ref="C48:I48">C47-B47</f>
        <v>#VALUE!</v>
      </c>
      <c r="D48" s="188">
        <f t="shared" si="18"/>
        <v>-4269.55999999999</v>
      </c>
      <c r="E48" s="188">
        <f t="shared" si="18"/>
        <v>7826.5799999999945</v>
      </c>
      <c r="F48" s="188">
        <f t="shared" si="18"/>
        <v>31267.130000000005</v>
      </c>
      <c r="G48" s="188">
        <f t="shared" si="18"/>
        <v>9.924499999993714</v>
      </c>
      <c r="H48" s="188">
        <f t="shared" si="18"/>
        <v>786.2759000000078</v>
      </c>
      <c r="I48" s="188">
        <f t="shared" si="18"/>
        <v>804.5593840000074</v>
      </c>
      <c r="J48" s="188">
        <f>J47-I47</f>
        <v>813.021806839999</v>
      </c>
      <c r="K48" s="188">
        <f>K47-J47</f>
        <v>821.5896953584015</v>
      </c>
      <c r="L48" s="188">
        <f>L47-K47</f>
        <v>830.2651462844806</v>
      </c>
    </row>
    <row r="49" spans="2:12" ht="11.25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</row>
    <row r="50" spans="3:12" ht="11.25">
      <c r="C50" s="187"/>
      <c r="D50" s="187"/>
      <c r="E50" s="187"/>
      <c r="F50" s="187"/>
      <c r="G50" s="187"/>
      <c r="H50" s="187"/>
      <c r="I50" s="187"/>
      <c r="J50" s="187"/>
      <c r="K50" s="187"/>
      <c r="L50" s="187"/>
    </row>
    <row r="51" spans="3:12" ht="11.25"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3:12" ht="11.25">
      <c r="C52" s="187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3:12" ht="11.25"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3:12" ht="11.25">
      <c r="C54" s="187"/>
      <c r="D54" s="187"/>
      <c r="E54" s="187"/>
      <c r="F54" s="187"/>
      <c r="G54" s="187"/>
      <c r="H54" s="187"/>
      <c r="I54" s="187"/>
      <c r="J54" s="187"/>
      <c r="K54" s="187"/>
      <c r="L54" s="187"/>
    </row>
  </sheetData>
  <sheetProtection/>
  <printOptions/>
  <pageMargins left="0.24" right="0.16" top="0.36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39"/>
  <sheetViews>
    <sheetView showGridLines="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1" sqref="K11"/>
    </sheetView>
  </sheetViews>
  <sheetFormatPr defaultColWidth="9.140625" defaultRowHeight="15"/>
  <cols>
    <col min="1" max="1" width="34.57421875" style="0" customWidth="1"/>
    <col min="2" max="4" width="11.57421875" style="0" customWidth="1"/>
    <col min="5" max="5" width="14.421875" style="0" bestFit="1" customWidth="1"/>
    <col min="6" max="6" width="14.57421875" style="0" bestFit="1" customWidth="1"/>
    <col min="7" max="11" width="11.57421875" style="0" customWidth="1"/>
    <col min="12" max="19" width="11.28125" style="0" bestFit="1" customWidth="1"/>
  </cols>
  <sheetData>
    <row r="1" spans="1:11" ht="14.25">
      <c r="A1" s="195" t="str">
        <f>+'MPL BS'!B2</f>
        <v>ABCD VANIJYA UDYOG LIMITED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4.25">
      <c r="A2" s="195" t="s">
        <v>47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4.25">
      <c r="A3" s="18"/>
      <c r="B3" s="16"/>
      <c r="C3" s="16"/>
      <c r="D3" s="16"/>
      <c r="E3" s="16"/>
      <c r="F3" s="16"/>
      <c r="G3" s="16"/>
      <c r="H3" s="16"/>
      <c r="K3" s="197" t="s">
        <v>257</v>
      </c>
    </row>
    <row r="4" spans="1:11" ht="14.25">
      <c r="A4" s="224" t="s">
        <v>25</v>
      </c>
      <c r="B4" s="225" t="s">
        <v>266</v>
      </c>
      <c r="C4" s="225" t="s">
        <v>252</v>
      </c>
      <c r="D4" s="225" t="s">
        <v>253</v>
      </c>
      <c r="E4" s="225" t="s">
        <v>6</v>
      </c>
      <c r="F4" s="225" t="s">
        <v>6</v>
      </c>
      <c r="G4" s="225" t="s">
        <v>165</v>
      </c>
      <c r="H4" s="225" t="s">
        <v>201</v>
      </c>
      <c r="I4" s="225" t="s">
        <v>215</v>
      </c>
      <c r="J4" s="225" t="s">
        <v>219</v>
      </c>
      <c r="K4" s="225" t="s">
        <v>250</v>
      </c>
    </row>
    <row r="5" spans="1:11" ht="14.25">
      <c r="A5" s="226"/>
      <c r="B5" s="227"/>
      <c r="C5" s="227"/>
      <c r="D5" s="227"/>
      <c r="E5" s="228" t="s">
        <v>263</v>
      </c>
      <c r="F5" s="228" t="s">
        <v>264</v>
      </c>
      <c r="G5" s="227"/>
      <c r="H5" s="227"/>
      <c r="I5" s="227"/>
      <c r="J5" s="227"/>
      <c r="K5" s="227"/>
    </row>
    <row r="6" spans="1:11" ht="14.25">
      <c r="A6" s="19" t="s">
        <v>0</v>
      </c>
      <c r="B6" s="17" t="s">
        <v>254</v>
      </c>
      <c r="C6" s="17" t="s">
        <v>254</v>
      </c>
      <c r="D6" s="17" t="s">
        <v>254</v>
      </c>
      <c r="E6" s="17" t="s">
        <v>214</v>
      </c>
      <c r="F6" s="17" t="s">
        <v>26</v>
      </c>
      <c r="G6" s="17" t="s">
        <v>26</v>
      </c>
      <c r="H6" s="17" t="s">
        <v>26</v>
      </c>
      <c r="I6" s="17" t="s">
        <v>26</v>
      </c>
      <c r="J6" s="17" t="s">
        <v>26</v>
      </c>
      <c r="K6" s="17" t="s">
        <v>26</v>
      </c>
    </row>
    <row r="7" spans="1:11" ht="14.25">
      <c r="A7" s="20" t="s">
        <v>48</v>
      </c>
      <c r="B7" s="21"/>
      <c r="C7" s="21"/>
      <c r="D7" s="21"/>
      <c r="E7" s="21"/>
      <c r="F7" s="22"/>
      <c r="G7" s="22"/>
      <c r="H7" s="22"/>
      <c r="I7" s="23"/>
      <c r="J7" s="22"/>
      <c r="K7" s="22"/>
    </row>
    <row r="8" spans="1:11" ht="14.25">
      <c r="A8" s="24" t="s">
        <v>258</v>
      </c>
      <c r="B8" s="115">
        <v>661.7</v>
      </c>
      <c r="C8" s="115">
        <v>190.23</v>
      </c>
      <c r="D8" s="119">
        <v>505.26</v>
      </c>
      <c r="E8" s="119">
        <v>4.5</v>
      </c>
      <c r="F8" s="119">
        <f>+E8*1.05</f>
        <v>4.7250000000000005</v>
      </c>
      <c r="G8" s="119">
        <f>(E8+F8)*1.05</f>
        <v>9.686250000000001</v>
      </c>
      <c r="H8" s="119">
        <f>+G8*1.05</f>
        <v>10.1705625</v>
      </c>
      <c r="I8" s="119">
        <f>+H8*1.05</f>
        <v>10.679090625</v>
      </c>
      <c r="J8" s="119">
        <f>+I8*1.05</f>
        <v>11.21304515625</v>
      </c>
      <c r="K8" s="119">
        <f>+J8*1.05</f>
        <v>11.773697414062502</v>
      </c>
    </row>
    <row r="9" spans="1:11" ht="14.25">
      <c r="A9" s="24" t="s">
        <v>259</v>
      </c>
      <c r="B9" s="115">
        <v>509.53</v>
      </c>
      <c r="C9" s="115">
        <v>2398.7</v>
      </c>
      <c r="D9" s="119">
        <v>1027.09</v>
      </c>
      <c r="E9" s="119">
        <v>2769.38</v>
      </c>
      <c r="F9" s="119">
        <f>E9*0.5</f>
        <v>1384.69</v>
      </c>
      <c r="G9" s="119">
        <f>(E9+F9)*0.5</f>
        <v>2077.035</v>
      </c>
      <c r="H9" s="119">
        <f>(F9+G9)*1.2</f>
        <v>4154.07</v>
      </c>
      <c r="I9" s="119">
        <f>(G9+H9)*1.2</f>
        <v>7477.325999999999</v>
      </c>
      <c r="J9" s="119">
        <f>(H9+I9)*1.2</f>
        <v>13957.675199999998</v>
      </c>
      <c r="K9" s="119">
        <f>(I9+J9)*1.05</f>
        <v>22506.75126</v>
      </c>
    </row>
    <row r="10" spans="1:11" ht="14.25">
      <c r="A10" s="24" t="s">
        <v>260</v>
      </c>
      <c r="B10" s="115">
        <v>6769.62</v>
      </c>
      <c r="C10" s="115">
        <v>10275.05</v>
      </c>
      <c r="D10" s="119">
        <v>-1647.23</v>
      </c>
      <c r="E10" s="119">
        <v>1716.64</v>
      </c>
      <c r="F10" s="119">
        <f>+E10*1.25</f>
        <v>2145.8</v>
      </c>
      <c r="G10" s="119">
        <f>(E10+F10)*1.3</f>
        <v>5021.1720000000005</v>
      </c>
      <c r="H10" s="119">
        <f>+G10*1.3</f>
        <v>6527.5236</v>
      </c>
      <c r="I10" s="119">
        <f>+H10*1.3</f>
        <v>8485.780680000002</v>
      </c>
      <c r="J10" s="119">
        <f>+I10*1.3</f>
        <v>11031.514884000002</v>
      </c>
      <c r="K10" s="119">
        <f>+J10*1.05</f>
        <v>11583.090628200003</v>
      </c>
    </row>
    <row r="11" spans="1:11" ht="28.5">
      <c r="A11" s="216" t="s">
        <v>261</v>
      </c>
      <c r="B11" s="217">
        <v>22669.04</v>
      </c>
      <c r="C11" s="217">
        <v>-5458.72</v>
      </c>
      <c r="D11" s="218">
        <v>11451.69</v>
      </c>
      <c r="E11" s="218">
        <v>0</v>
      </c>
      <c r="F11" s="218">
        <f aca="true" t="shared" si="0" ref="F11:K11">+E11*1.05</f>
        <v>0</v>
      </c>
      <c r="G11" s="218">
        <f>(E11+F11)*1.05</f>
        <v>0</v>
      </c>
      <c r="H11" s="218">
        <f t="shared" si="0"/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</row>
    <row r="12" spans="1:11" ht="14.25">
      <c r="A12" s="216" t="s">
        <v>265</v>
      </c>
      <c r="B12" s="217"/>
      <c r="C12" s="217">
        <v>599</v>
      </c>
      <c r="D12" s="218">
        <v>290.07</v>
      </c>
      <c r="E12" s="218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</row>
    <row r="13" spans="1:11" ht="14.25">
      <c r="A13" s="216" t="s">
        <v>267</v>
      </c>
      <c r="B13" s="217">
        <v>0.24</v>
      </c>
      <c r="C13" s="217"/>
      <c r="D13" s="218"/>
      <c r="E13" s="218"/>
      <c r="F13" s="218"/>
      <c r="G13" s="218"/>
      <c r="H13" s="218"/>
      <c r="I13" s="218"/>
      <c r="J13" s="218"/>
      <c r="K13" s="218"/>
    </row>
    <row r="14" spans="1:11" ht="14.25">
      <c r="A14" s="20" t="s">
        <v>49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4.25">
      <c r="A15" s="24" t="s">
        <v>50</v>
      </c>
      <c r="B15" s="115"/>
      <c r="C15" s="115"/>
      <c r="D15" s="119">
        <v>45.74</v>
      </c>
      <c r="E15" s="119"/>
      <c r="F15" s="119"/>
      <c r="G15" s="119"/>
      <c r="H15" s="119"/>
      <c r="I15" s="119"/>
      <c r="J15" s="119"/>
      <c r="K15" s="119"/>
    </row>
    <row r="16" spans="1:11" ht="14.25">
      <c r="A16" s="25" t="s">
        <v>51</v>
      </c>
      <c r="B16" s="116">
        <f aca="true" t="shared" si="1" ref="B16:K16">SUM(B8:B15)</f>
        <v>30610.13</v>
      </c>
      <c r="C16" s="116">
        <f t="shared" si="1"/>
        <v>8004.259999999999</v>
      </c>
      <c r="D16" s="116">
        <f t="shared" si="1"/>
        <v>11672.62</v>
      </c>
      <c r="E16" s="116">
        <f t="shared" si="1"/>
        <v>4490.52</v>
      </c>
      <c r="F16" s="116">
        <f t="shared" si="1"/>
        <v>3535.215</v>
      </c>
      <c r="G16" s="116">
        <f t="shared" si="1"/>
        <v>7107.893250000001</v>
      </c>
      <c r="H16" s="116">
        <f t="shared" si="1"/>
        <v>10691.7641625</v>
      </c>
      <c r="I16" s="116">
        <f t="shared" si="1"/>
        <v>15973.785770625</v>
      </c>
      <c r="J16" s="116">
        <f t="shared" si="1"/>
        <v>25000.40312915625</v>
      </c>
      <c r="K16" s="116">
        <f t="shared" si="1"/>
        <v>34101.61558561407</v>
      </c>
    </row>
    <row r="17" spans="1:11" ht="14.25">
      <c r="A17" s="26" t="s">
        <v>211</v>
      </c>
      <c r="B17" s="27"/>
      <c r="C17" s="27"/>
      <c r="D17" s="27"/>
      <c r="E17" s="27"/>
      <c r="F17" s="27">
        <f>(F16-E16)/E16</f>
        <v>-0.21273816840811313</v>
      </c>
      <c r="G17" s="27">
        <f>(G16-F16-E16)/(F16+E16)</f>
        <v>-0.11436232943150995</v>
      </c>
      <c r="H17" s="27">
        <f>(H16-G16)/G16</f>
        <v>0.5042100080076467</v>
      </c>
      <c r="I17" s="27">
        <f>(I16-H16)/H16</f>
        <v>0.4940271341422791</v>
      </c>
      <c r="J17" s="27">
        <f>(J16-I16)/I16</f>
        <v>0.5650894213900597</v>
      </c>
      <c r="K17" s="27">
        <f>(K16-J16)/J16</f>
        <v>0.364042628010414</v>
      </c>
    </row>
    <row r="18" spans="1:11" ht="14.25">
      <c r="A18" s="26"/>
      <c r="B18" s="27"/>
      <c r="C18" s="27"/>
      <c r="D18" s="27"/>
      <c r="E18" s="27"/>
      <c r="F18" s="27"/>
      <c r="G18" s="27"/>
      <c r="H18" s="27"/>
      <c r="I18" s="210"/>
      <c r="J18" s="27"/>
      <c r="K18" s="27"/>
    </row>
    <row r="19" spans="1:11" ht="14.25">
      <c r="A19" s="206" t="s">
        <v>52</v>
      </c>
      <c r="B19" s="115"/>
      <c r="C19" s="115"/>
      <c r="D19" s="115"/>
      <c r="E19" s="115"/>
      <c r="F19" s="117"/>
      <c r="G19" s="117"/>
      <c r="H19" s="117"/>
      <c r="I19" s="118"/>
      <c r="J19" s="117"/>
      <c r="K19" s="117"/>
    </row>
    <row r="20" spans="1:11" ht="14.25">
      <c r="A20" s="26" t="s">
        <v>262</v>
      </c>
      <c r="B20" s="119">
        <v>6896</v>
      </c>
      <c r="C20" s="119">
        <v>5353.45</v>
      </c>
      <c r="D20" s="119">
        <v>3554.48</v>
      </c>
      <c r="E20" s="119">
        <v>1649</v>
      </c>
      <c r="F20" s="119">
        <f>+E20*1.05</f>
        <v>1731.45</v>
      </c>
      <c r="G20" s="119">
        <f>(E20+F20)*1.05</f>
        <v>3549.4725</v>
      </c>
      <c r="H20" s="119">
        <f aca="true" t="shared" si="2" ref="H20:K21">+G20*1.05</f>
        <v>3726.946125</v>
      </c>
      <c r="I20" s="119">
        <f t="shared" si="2"/>
        <v>3913.29343125</v>
      </c>
      <c r="J20" s="119">
        <f t="shared" si="2"/>
        <v>4108.9581028125</v>
      </c>
      <c r="K20" s="119">
        <f t="shared" si="2"/>
        <v>4314.4060079531255</v>
      </c>
    </row>
    <row r="21" spans="1:11" ht="14.25">
      <c r="A21" s="26" t="s">
        <v>53</v>
      </c>
      <c r="B21" s="119">
        <v>527.33</v>
      </c>
      <c r="C21" s="119">
        <v>5891.96</v>
      </c>
      <c r="D21" s="119">
        <v>1962.32</v>
      </c>
      <c r="E21" s="119">
        <v>503</v>
      </c>
      <c r="F21" s="119">
        <f>+E21*1.05</f>
        <v>528.15</v>
      </c>
      <c r="G21" s="119">
        <f>(E21+F21)*1.05</f>
        <v>1082.7075000000002</v>
      </c>
      <c r="H21" s="119">
        <f t="shared" si="2"/>
        <v>1136.8428750000003</v>
      </c>
      <c r="I21" s="119">
        <f t="shared" si="2"/>
        <v>1193.6850187500004</v>
      </c>
      <c r="J21" s="119">
        <f t="shared" si="2"/>
        <v>1253.3692696875005</v>
      </c>
      <c r="K21" s="119">
        <f t="shared" si="2"/>
        <v>1316.0377331718755</v>
      </c>
    </row>
    <row r="22" spans="1:11" ht="14.25">
      <c r="A22" s="26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5" thickBot="1">
      <c r="A23" s="25" t="s">
        <v>251</v>
      </c>
      <c r="B23" s="120">
        <f aca="true" t="shared" si="3" ref="B23:K23">SUM(B20:B22)</f>
        <v>7423.33</v>
      </c>
      <c r="C23" s="120">
        <f>SUM(C20:C22)</f>
        <v>11245.41</v>
      </c>
      <c r="D23" s="120">
        <f t="shared" si="3"/>
        <v>5516.8</v>
      </c>
      <c r="E23" s="120">
        <f t="shared" si="3"/>
        <v>2152</v>
      </c>
      <c r="F23" s="120">
        <f>SUM(F20:F22)</f>
        <v>2259.6</v>
      </c>
      <c r="G23" s="120">
        <f t="shared" si="3"/>
        <v>4632.18</v>
      </c>
      <c r="H23" s="120">
        <f t="shared" si="3"/>
        <v>4863.789000000001</v>
      </c>
      <c r="I23" s="120">
        <f t="shared" si="3"/>
        <v>5106.9784500000005</v>
      </c>
      <c r="J23" s="120">
        <f t="shared" si="3"/>
        <v>5362.327372500001</v>
      </c>
      <c r="K23" s="120">
        <f t="shared" si="3"/>
        <v>5630.443741125001</v>
      </c>
    </row>
    <row r="24" spans="1:11" ht="15" thickBot="1" thickTop="1">
      <c r="A24" s="26"/>
      <c r="B24" s="89">
        <f aca="true" t="shared" si="4" ref="B24:K24">B25/B16</f>
        <v>0.7574877989737385</v>
      </c>
      <c r="C24" s="89">
        <f>C25/C16</f>
        <v>-0.40492812577302595</v>
      </c>
      <c r="D24" s="89">
        <f t="shared" si="4"/>
        <v>0.5273726035800018</v>
      </c>
      <c r="E24" s="89">
        <f t="shared" si="4"/>
        <v>0.5207681961109182</v>
      </c>
      <c r="F24" s="89">
        <f>F25/F16</f>
        <v>0.3608309537043716</v>
      </c>
      <c r="G24" s="89">
        <f t="shared" si="4"/>
        <v>0.348304787779417</v>
      </c>
      <c r="H24" s="89">
        <f t="shared" si="4"/>
        <v>0.5450901342306894</v>
      </c>
      <c r="I24" s="89">
        <f t="shared" si="4"/>
        <v>0.6802900374818172</v>
      </c>
      <c r="J24" s="89">
        <f t="shared" si="4"/>
        <v>0.7855103637810429</v>
      </c>
      <c r="K24" s="89">
        <f t="shared" si="4"/>
        <v>0.8348921702260866</v>
      </c>
    </row>
    <row r="25" spans="1:11" ht="15" thickBot="1">
      <c r="A25" s="28" t="s">
        <v>54</v>
      </c>
      <c r="B25" s="121">
        <f aca="true" t="shared" si="5" ref="B25:K25">B16-B23</f>
        <v>23186.800000000003</v>
      </c>
      <c r="C25" s="121">
        <f>C16-C23</f>
        <v>-3241.1500000000005</v>
      </c>
      <c r="D25" s="121">
        <f t="shared" si="5"/>
        <v>6155.820000000001</v>
      </c>
      <c r="E25" s="121">
        <f t="shared" si="5"/>
        <v>2338.5200000000004</v>
      </c>
      <c r="F25" s="121">
        <f>F16-F23</f>
        <v>1275.6150000000002</v>
      </c>
      <c r="G25" s="121">
        <f t="shared" si="5"/>
        <v>2475.7132500000007</v>
      </c>
      <c r="H25" s="121">
        <f t="shared" si="5"/>
        <v>5827.975162499999</v>
      </c>
      <c r="I25" s="121">
        <f t="shared" si="5"/>
        <v>10866.807320625</v>
      </c>
      <c r="J25" s="121">
        <f t="shared" si="5"/>
        <v>19638.07575665625</v>
      </c>
      <c r="K25" s="121">
        <f t="shared" si="5"/>
        <v>28471.17184448907</v>
      </c>
    </row>
    <row r="26" spans="1:11" ht="14.25">
      <c r="A26" s="26"/>
      <c r="B26" s="122"/>
      <c r="C26" s="122"/>
      <c r="D26" s="122"/>
      <c r="E26" s="122"/>
      <c r="F26" s="122"/>
      <c r="G26" s="122"/>
      <c r="H26" s="122"/>
      <c r="I26" s="123"/>
      <c r="J26" s="114"/>
      <c r="K26" s="114"/>
    </row>
    <row r="27" spans="1:11" ht="14.25">
      <c r="A27" s="26" t="s">
        <v>55</v>
      </c>
      <c r="B27" s="115">
        <v>527.42</v>
      </c>
      <c r="C27" s="115">
        <v>518.48</v>
      </c>
      <c r="D27" s="115">
        <v>518.48</v>
      </c>
      <c r="E27" s="115">
        <v>305</v>
      </c>
      <c r="F27" s="115">
        <f aca="true" t="shared" si="6" ref="F27:K27">E27*1.1</f>
        <v>335.5</v>
      </c>
      <c r="G27" s="115">
        <f t="shared" si="6"/>
        <v>369.05</v>
      </c>
      <c r="H27" s="115">
        <f t="shared" si="6"/>
        <v>405.95500000000004</v>
      </c>
      <c r="I27" s="115">
        <f t="shared" si="6"/>
        <v>446.55050000000006</v>
      </c>
      <c r="J27" s="115">
        <f t="shared" si="6"/>
        <v>491.2055500000001</v>
      </c>
      <c r="K27" s="115">
        <f t="shared" si="6"/>
        <v>540.3261050000001</v>
      </c>
    </row>
    <row r="28" spans="1:11" ht="14.25">
      <c r="A28" s="26" t="s">
        <v>56</v>
      </c>
      <c r="B28" s="115"/>
      <c r="C28" s="115"/>
      <c r="D28" s="115"/>
      <c r="E28" s="115"/>
      <c r="F28" s="115"/>
      <c r="G28" s="115">
        <f>('MPL BS'!H12+'MPL BS'!H13)*WACC!$D$38</f>
        <v>1500</v>
      </c>
      <c r="H28" s="115">
        <f>('MPL BS'!I12+'MPL BS'!I13)*WACC!$D$38</f>
        <v>1500</v>
      </c>
      <c r="I28" s="115">
        <f>('MPL BS'!J12+'MPL BS'!J13)*WACC!$D$38</f>
        <v>1500</v>
      </c>
      <c r="J28" s="115">
        <f>('MPL BS'!K12+'MPL BS'!K13)*WACC!$D$38</f>
        <v>1500</v>
      </c>
      <c r="K28" s="115">
        <f>('MPL BS'!L12+'MPL BS'!L13)*WACC!$D$38</f>
        <v>1500</v>
      </c>
    </row>
    <row r="29" spans="1:11" ht="14.25">
      <c r="A29" s="26" t="s">
        <v>8</v>
      </c>
      <c r="B29" s="116">
        <f aca="true" t="shared" si="7" ref="B29:K29">B25-B27-B28</f>
        <v>22659.380000000005</v>
      </c>
      <c r="C29" s="116">
        <f>C25-C27-C28</f>
        <v>-3759.6300000000006</v>
      </c>
      <c r="D29" s="116">
        <f>D25-D27-D28</f>
        <v>5637.34</v>
      </c>
      <c r="E29" s="116">
        <f>E25-E27-E28</f>
        <v>2033.5200000000004</v>
      </c>
      <c r="F29" s="116">
        <f>F25-F27-F28</f>
        <v>940.1150000000002</v>
      </c>
      <c r="G29" s="116">
        <f t="shared" si="7"/>
        <v>606.6632500000005</v>
      </c>
      <c r="H29" s="116">
        <f t="shared" si="7"/>
        <v>3922.020162499999</v>
      </c>
      <c r="I29" s="116">
        <f t="shared" si="7"/>
        <v>8920.256820625</v>
      </c>
      <c r="J29" s="116">
        <f t="shared" si="7"/>
        <v>17646.87020665625</v>
      </c>
      <c r="K29" s="116">
        <f t="shared" si="7"/>
        <v>26430.84573948907</v>
      </c>
    </row>
    <row r="30" spans="1:13" ht="14.25">
      <c r="A30" s="26" t="s">
        <v>57</v>
      </c>
      <c r="B30" s="114">
        <v>22.58</v>
      </c>
      <c r="C30" s="114">
        <v>340</v>
      </c>
      <c r="D30" s="114"/>
      <c r="E30" s="114"/>
      <c r="F30" s="114">
        <f aca="true" t="shared" si="8" ref="F30:K30">F29*0.25</f>
        <v>235.02875000000006</v>
      </c>
      <c r="G30" s="114">
        <f t="shared" si="8"/>
        <v>151.66581250000013</v>
      </c>
      <c r="H30" s="114">
        <f t="shared" si="8"/>
        <v>980.5050406249998</v>
      </c>
      <c r="I30" s="114">
        <f t="shared" si="8"/>
        <v>2230.06420515625</v>
      </c>
      <c r="J30" s="114">
        <f t="shared" si="8"/>
        <v>4411.717551664063</v>
      </c>
      <c r="K30" s="114">
        <f t="shared" si="8"/>
        <v>6607.711434872267</v>
      </c>
      <c r="L30" s="85"/>
      <c r="M30" s="85"/>
    </row>
    <row r="31" spans="1:13" ht="14.25">
      <c r="A31" s="26" t="s">
        <v>58</v>
      </c>
      <c r="B31" s="114">
        <v>3461.43</v>
      </c>
      <c r="C31" s="114">
        <v>-829.1</v>
      </c>
      <c r="D31" s="114">
        <v>1891.32</v>
      </c>
      <c r="E31" s="114">
        <v>2101.54</v>
      </c>
      <c r="F31" s="114"/>
      <c r="G31" s="114"/>
      <c r="H31" s="114"/>
      <c r="I31" s="114"/>
      <c r="J31" s="114"/>
      <c r="K31" s="114"/>
      <c r="L31" s="86"/>
      <c r="M31" s="86"/>
    </row>
    <row r="32" spans="1:13" ht="14.25">
      <c r="A32" s="24" t="s">
        <v>59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85"/>
      <c r="M32" s="85"/>
    </row>
    <row r="33" spans="1:13" ht="14.25">
      <c r="A33" s="19" t="s">
        <v>60</v>
      </c>
      <c r="B33" s="124">
        <f aca="true" t="shared" si="9" ref="B33:K33">B29-B30-B31-B32</f>
        <v>19175.370000000003</v>
      </c>
      <c r="C33" s="124">
        <f>C29-C30-C31-C32</f>
        <v>-3270.530000000001</v>
      </c>
      <c r="D33" s="124">
        <f>D29-D30-D31-D32</f>
        <v>3746.0200000000004</v>
      </c>
      <c r="E33" s="124">
        <f>E29-E30-E31-E32</f>
        <v>-68.01999999999953</v>
      </c>
      <c r="F33" s="124">
        <f>F29-F30-F31-F32</f>
        <v>705.0862500000002</v>
      </c>
      <c r="G33" s="124">
        <f t="shared" si="9"/>
        <v>454.9974375000004</v>
      </c>
      <c r="H33" s="124">
        <f t="shared" si="9"/>
        <v>2941.5151218749993</v>
      </c>
      <c r="I33" s="124">
        <f t="shared" si="9"/>
        <v>6690.19261546875</v>
      </c>
      <c r="J33" s="124">
        <f t="shared" si="9"/>
        <v>13235.152654992187</v>
      </c>
      <c r="K33" s="124">
        <f t="shared" si="9"/>
        <v>19823.1343046168</v>
      </c>
      <c r="M33" s="86"/>
    </row>
    <row r="34" spans="1:13" ht="14.25">
      <c r="A34" s="18" t="s">
        <v>202</v>
      </c>
      <c r="B34" s="29">
        <f aca="true" t="shared" si="10" ref="B34:K34">B29/B16</f>
        <v>0.7402575552603012</v>
      </c>
      <c r="C34" s="29">
        <f>C29/C16</f>
        <v>-0.46970363281552585</v>
      </c>
      <c r="D34" s="29">
        <f t="shared" si="10"/>
        <v>0.4829541268369912</v>
      </c>
      <c r="E34" s="29">
        <f t="shared" si="10"/>
        <v>0.4528473317121403</v>
      </c>
      <c r="F34" s="29">
        <f>F29/F16</f>
        <v>0.2659286634617697</v>
      </c>
      <c r="G34" s="29">
        <f t="shared" si="10"/>
        <v>0.0853506416968207</v>
      </c>
      <c r="H34" s="29">
        <f t="shared" si="10"/>
        <v>0.3668262882430558</v>
      </c>
      <c r="I34" s="29">
        <f t="shared" si="10"/>
        <v>0.5584309786493388</v>
      </c>
      <c r="J34" s="29">
        <f t="shared" si="10"/>
        <v>0.7058634261011544</v>
      </c>
      <c r="K34" s="103">
        <f t="shared" si="10"/>
        <v>0.7750613947639199</v>
      </c>
      <c r="M34" s="85"/>
    </row>
    <row r="35" spans="1:11" ht="14.25">
      <c r="A35" s="18" t="s">
        <v>61</v>
      </c>
      <c r="B35" s="103">
        <f aca="true" t="shared" si="11" ref="B35:K35">B33/B16</f>
        <v>0.6264386985615547</v>
      </c>
      <c r="C35" s="103">
        <f>C33/C16</f>
        <v>-0.40859867120758214</v>
      </c>
      <c r="D35" s="103">
        <f t="shared" si="11"/>
        <v>0.32092366580938986</v>
      </c>
      <c r="E35" s="103">
        <f t="shared" si="11"/>
        <v>-0.01514746621772078</v>
      </c>
      <c r="F35" s="103">
        <f>F33/F16</f>
        <v>0.1994464975963273</v>
      </c>
      <c r="G35" s="103">
        <f t="shared" si="11"/>
        <v>0.06401298127261552</v>
      </c>
      <c r="H35" s="103">
        <f t="shared" si="11"/>
        <v>0.27511971618229186</v>
      </c>
      <c r="I35" s="103">
        <f t="shared" si="11"/>
        <v>0.41882323398700405</v>
      </c>
      <c r="J35" s="103">
        <f t="shared" si="11"/>
        <v>0.5293975695758657</v>
      </c>
      <c r="K35" s="103">
        <f t="shared" si="11"/>
        <v>0.5812960460729398</v>
      </c>
    </row>
    <row r="36" spans="1:11" ht="14.25">
      <c r="A36" s="18" t="s">
        <v>62</v>
      </c>
      <c r="B36" s="29">
        <f aca="true" t="shared" si="12" ref="B36:K36">B25/B16</f>
        <v>0.7574877989737385</v>
      </c>
      <c r="C36" s="29">
        <f>C25/C16</f>
        <v>-0.40492812577302595</v>
      </c>
      <c r="D36" s="29">
        <f t="shared" si="12"/>
        <v>0.5273726035800018</v>
      </c>
      <c r="E36" s="29">
        <f t="shared" si="12"/>
        <v>0.5207681961109182</v>
      </c>
      <c r="F36" s="29">
        <f>F25/F16</f>
        <v>0.3608309537043716</v>
      </c>
      <c r="G36" s="29">
        <f t="shared" si="12"/>
        <v>0.348304787779417</v>
      </c>
      <c r="H36" s="29">
        <f t="shared" si="12"/>
        <v>0.5450901342306894</v>
      </c>
      <c r="I36" s="29">
        <f t="shared" si="12"/>
        <v>0.6802900374818172</v>
      </c>
      <c r="J36" s="29">
        <f t="shared" si="12"/>
        <v>0.7855103637810429</v>
      </c>
      <c r="K36" s="29">
        <f t="shared" si="12"/>
        <v>0.8348921702260866</v>
      </c>
    </row>
    <row r="37" spans="1:11" ht="14.25">
      <c r="A37" s="18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4.25">
      <c r="A38" s="184" t="s">
        <v>247</v>
      </c>
      <c r="B38" s="185">
        <f aca="true" t="shared" si="13" ref="B38:K38">B30/B29</f>
        <v>0.0009964968150055294</v>
      </c>
      <c r="C38" s="185">
        <f>C30/C29</f>
        <v>-0.09043443104773606</v>
      </c>
      <c r="D38" s="185">
        <f>D30/D29</f>
        <v>0</v>
      </c>
      <c r="E38" s="185">
        <f>E30/E29</f>
        <v>0</v>
      </c>
      <c r="F38" s="185">
        <f>F30/F29</f>
        <v>0.25</v>
      </c>
      <c r="G38" s="185">
        <f t="shared" si="13"/>
        <v>0.25</v>
      </c>
      <c r="H38" s="185">
        <f t="shared" si="13"/>
        <v>0.25</v>
      </c>
      <c r="I38" s="185">
        <f t="shared" si="13"/>
        <v>0.25</v>
      </c>
      <c r="J38" s="185">
        <f t="shared" si="13"/>
        <v>0.25</v>
      </c>
      <c r="K38" s="185">
        <f t="shared" si="13"/>
        <v>0.25</v>
      </c>
    </row>
    <row r="39" spans="1:8" ht="14.25">
      <c r="A39" s="30"/>
      <c r="B39" s="31"/>
      <c r="C39" s="31"/>
      <c r="D39" s="31"/>
      <c r="E39" s="31"/>
      <c r="F39" s="31"/>
      <c r="G39" s="31"/>
      <c r="H39" s="31"/>
    </row>
  </sheetData>
  <sheetProtection/>
  <printOptions/>
  <pageMargins left="0.29" right="0.21" top="0.32" bottom="0.2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IV52"/>
  <sheetViews>
    <sheetView showGridLines="0" zoomScalePageLayoutView="0" workbookViewId="0" topLeftCell="A22">
      <selection activeCell="B22" sqref="B22"/>
    </sheetView>
  </sheetViews>
  <sheetFormatPr defaultColWidth="8.8515625" defaultRowHeight="15"/>
  <cols>
    <col min="1" max="1" width="2.140625" style="36" customWidth="1"/>
    <col min="2" max="2" width="40.140625" style="36" customWidth="1"/>
    <col min="3" max="3" width="18.00390625" style="36" bestFit="1" customWidth="1"/>
    <col min="4" max="4" width="8.57421875" style="36" customWidth="1"/>
    <col min="5" max="5" width="22.00390625" style="36" customWidth="1"/>
    <col min="6" max="6" width="8.57421875" style="36" customWidth="1"/>
    <col min="7" max="7" width="14.421875" style="36" bestFit="1" customWidth="1"/>
    <col min="8" max="8" width="14.57421875" style="207" bestFit="1" customWidth="1"/>
    <col min="9" max="9" width="11.140625" style="207" bestFit="1" customWidth="1"/>
    <col min="10" max="10" width="11.7109375" style="207" bestFit="1" customWidth="1"/>
    <col min="11" max="12" width="13.140625" style="207" bestFit="1" customWidth="1"/>
    <col min="13" max="22" width="10.00390625" style="36" bestFit="1" customWidth="1"/>
    <col min="23" max="16384" width="8.8515625" style="36" customWidth="1"/>
  </cols>
  <sheetData>
    <row r="1" spans="2:9" ht="13.5">
      <c r="B1" s="270" t="str">
        <f>+'MPL PL'!A1</f>
        <v>ABCD VANIJYA UDYOG LIMITED</v>
      </c>
      <c r="C1" s="270"/>
      <c r="D1" s="270"/>
      <c r="E1" s="270"/>
      <c r="F1" s="270"/>
      <c r="G1" s="270"/>
      <c r="H1" s="270"/>
      <c r="I1" s="270"/>
    </row>
    <row r="2" spans="2:5" ht="13.5">
      <c r="B2" s="268" t="s">
        <v>184</v>
      </c>
      <c r="C2" s="269"/>
      <c r="D2" s="35"/>
      <c r="E2" s="35"/>
    </row>
    <row r="3" spans="2:5" ht="14.25">
      <c r="B3" s="106" t="s">
        <v>284</v>
      </c>
      <c r="C3" s="263">
        <f>+Rf!D45/100</f>
        <v>0.07196</v>
      </c>
      <c r="D3" s="38" t="s">
        <v>185</v>
      </c>
      <c r="E3" s="35"/>
    </row>
    <row r="4" spans="2:5" ht="13.5">
      <c r="B4" s="108" t="s">
        <v>186</v>
      </c>
      <c r="C4" s="107">
        <f>ROUND(C22-C3,4)</f>
        <v>0.0868</v>
      </c>
      <c r="D4" s="35"/>
      <c r="E4" s="40"/>
    </row>
    <row r="5" spans="2:6" ht="14.25">
      <c r="B5" s="108" t="s">
        <v>187</v>
      </c>
      <c r="C5" s="109">
        <v>1</v>
      </c>
      <c r="D5" s="96" t="s">
        <v>218</v>
      </c>
      <c r="F5" s="41"/>
    </row>
    <row r="6" spans="2:6" ht="15">
      <c r="B6" s="110" t="s">
        <v>188</v>
      </c>
      <c r="C6" s="42">
        <f>ROUND(C3+(C4*C5),4)</f>
        <v>0.1588</v>
      </c>
      <c r="D6" s="35"/>
      <c r="E6" s="40"/>
      <c r="F6" s="41"/>
    </row>
    <row r="7" spans="2:6" ht="15">
      <c r="B7" s="111" t="s">
        <v>65</v>
      </c>
      <c r="C7" s="43">
        <v>0.05</v>
      </c>
      <c r="D7" s="35"/>
      <c r="E7" s="40"/>
      <c r="F7" s="41"/>
    </row>
    <row r="8" spans="2:6" ht="15">
      <c r="B8" s="112" t="s">
        <v>189</v>
      </c>
      <c r="C8" s="45">
        <f>+C6+C7</f>
        <v>0.20879999999999999</v>
      </c>
      <c r="D8" s="46"/>
      <c r="E8" s="47"/>
      <c r="F8" s="48"/>
    </row>
    <row r="9" spans="4:6" ht="15">
      <c r="D9" s="46"/>
      <c r="E9" s="47"/>
      <c r="F9" s="48"/>
    </row>
    <row r="10" spans="2:8" ht="15">
      <c r="B10" s="268" t="s">
        <v>274</v>
      </c>
      <c r="C10" s="269"/>
      <c r="D10" s="46"/>
      <c r="E10" s="258" t="s">
        <v>278</v>
      </c>
      <c r="F10" s="259"/>
      <c r="H10" s="36"/>
    </row>
    <row r="11" spans="2:8" ht="15">
      <c r="B11" s="111" t="s">
        <v>275</v>
      </c>
      <c r="C11" s="42">
        <f>C22</f>
        <v>0.1588</v>
      </c>
      <c r="D11" s="46"/>
      <c r="E11" s="111" t="s">
        <v>183</v>
      </c>
      <c r="F11" s="42">
        <v>0.04</v>
      </c>
      <c r="H11" s="36"/>
    </row>
    <row r="12" spans="2:8" ht="13.5">
      <c r="B12" s="111" t="s">
        <v>276</v>
      </c>
      <c r="C12" s="43">
        <f>C3</f>
        <v>0.07196</v>
      </c>
      <c r="D12" s="46"/>
      <c r="E12" s="111" t="s">
        <v>188</v>
      </c>
      <c r="F12" s="43">
        <f>C8</f>
        <v>0.20879999999999999</v>
      </c>
      <c r="H12" s="36"/>
    </row>
    <row r="13" spans="2:8" ht="13.5">
      <c r="B13" s="112" t="s">
        <v>277</v>
      </c>
      <c r="C13" s="45">
        <f>C11-C12</f>
        <v>0.08684</v>
      </c>
      <c r="H13" s="36"/>
    </row>
    <row r="14" spans="4:8" ht="13.5">
      <c r="D14" s="46"/>
      <c r="E14" s="47"/>
      <c r="F14" s="48"/>
      <c r="H14" s="36"/>
    </row>
    <row r="15" spans="2:8" ht="13.5">
      <c r="B15" s="256" t="s">
        <v>190</v>
      </c>
      <c r="C15" s="257"/>
      <c r="D15" s="46"/>
      <c r="E15" s="47"/>
      <c r="F15" s="48"/>
      <c r="H15" s="36"/>
    </row>
    <row r="16" spans="2:12" s="52" customFormat="1" ht="13.5">
      <c r="B16" s="49" t="s">
        <v>0</v>
      </c>
      <c r="C16" s="50" t="s">
        <v>191</v>
      </c>
      <c r="D16" s="48"/>
      <c r="E16" s="51"/>
      <c r="G16" s="48"/>
      <c r="H16" s="208"/>
      <c r="I16" s="208"/>
      <c r="J16" s="208"/>
      <c r="K16" s="208"/>
      <c r="L16" s="208"/>
    </row>
    <row r="17" spans="2:7" ht="13.5">
      <c r="B17" s="53" t="s">
        <v>192</v>
      </c>
      <c r="C17" s="54">
        <v>100</v>
      </c>
      <c r="D17" s="46"/>
      <c r="E17" s="55"/>
      <c r="F17" s="46"/>
      <c r="G17" s="56"/>
    </row>
    <row r="18" spans="2:7" ht="14.25">
      <c r="B18" s="95" t="s">
        <v>272</v>
      </c>
      <c r="C18" s="57">
        <v>65828.41</v>
      </c>
      <c r="D18" s="58" t="s">
        <v>193</v>
      </c>
      <c r="E18" s="59"/>
      <c r="F18" s="60"/>
      <c r="G18" s="56"/>
    </row>
    <row r="19" spans="2:7" ht="13.5">
      <c r="B19" s="53"/>
      <c r="C19" s="57">
        <f>(B21-B20)/365</f>
        <v>44.02739726027397</v>
      </c>
      <c r="D19" s="56"/>
      <c r="E19" s="46"/>
      <c r="F19" s="46"/>
      <c r="G19" s="61"/>
    </row>
    <row r="20" spans="2:7" ht="13.5">
      <c r="B20" s="62">
        <v>28946</v>
      </c>
      <c r="C20" s="63"/>
      <c r="D20" s="46"/>
      <c r="E20" s="64"/>
      <c r="F20" s="64"/>
      <c r="G20" s="46"/>
    </row>
    <row r="21" spans="2:7" ht="13.5">
      <c r="B21" s="104">
        <v>45016</v>
      </c>
      <c r="C21" s="63"/>
      <c r="D21" s="46"/>
      <c r="E21" s="46"/>
      <c r="F21" s="65"/>
      <c r="G21" s="46"/>
    </row>
    <row r="22" spans="2:7" ht="13.5">
      <c r="B22" s="49" t="s">
        <v>194</v>
      </c>
      <c r="C22" s="66">
        <f>ROUND((C18/C17)^(1/C19)-1,4)</f>
        <v>0.1588</v>
      </c>
      <c r="D22" s="60"/>
      <c r="E22" s="67"/>
      <c r="F22" s="65"/>
      <c r="G22" s="46"/>
    </row>
    <row r="23" spans="3:7" ht="13.5">
      <c r="C23" s="68"/>
      <c r="D23" s="60"/>
      <c r="E23" s="67"/>
      <c r="F23" s="65"/>
      <c r="G23" s="46"/>
    </row>
    <row r="24" spans="2:7" ht="13.5">
      <c r="B24" s="69"/>
      <c r="C24" s="69"/>
      <c r="D24" s="69"/>
      <c r="E24" s="69"/>
      <c r="F24" s="70"/>
      <c r="G24" s="71"/>
    </row>
    <row r="25" spans="2:5" ht="13.5">
      <c r="B25" s="260" t="s">
        <v>195</v>
      </c>
      <c r="C25" s="260"/>
      <c r="D25" s="87"/>
      <c r="E25" s="87"/>
    </row>
    <row r="26" spans="2:256" s="52" customFormat="1" ht="13.5">
      <c r="B26" s="72" t="s">
        <v>0</v>
      </c>
      <c r="C26" s="72" t="s">
        <v>4</v>
      </c>
      <c r="D26" s="72" t="s">
        <v>63</v>
      </c>
      <c r="E26" s="72" t="s">
        <v>196</v>
      </c>
      <c r="F26" s="72" t="s">
        <v>64</v>
      </c>
      <c r="G26" s="113" t="s">
        <v>223</v>
      </c>
      <c r="H26" s="209" t="s">
        <v>6</v>
      </c>
      <c r="I26" s="209" t="s">
        <v>165</v>
      </c>
      <c r="J26" s="209" t="s">
        <v>201</v>
      </c>
      <c r="K26" s="209" t="s">
        <v>215</v>
      </c>
      <c r="L26" s="209" t="s">
        <v>219</v>
      </c>
      <c r="M26" s="209" t="s">
        <v>250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2:13" ht="13.5">
      <c r="B27" s="39" t="s">
        <v>197</v>
      </c>
      <c r="C27" s="182">
        <f>+G27</f>
        <v>83345.29043933457</v>
      </c>
      <c r="D27" s="37">
        <f>C8</f>
        <v>0.20879999999999999</v>
      </c>
      <c r="E27" s="73">
        <f>C27/$C$29</f>
        <v>0.8695814896829814</v>
      </c>
      <c r="F27" s="73">
        <f>ROUND(D27*E27,4)</f>
        <v>0.1816</v>
      </c>
      <c r="G27" s="74">
        <f>AVERAGE(H27:M27)</f>
        <v>83345.29043933457</v>
      </c>
      <c r="H27" s="207">
        <f>+'MPL BS'!G9+'MPL BS'!G10</f>
        <v>69944.44625000001</v>
      </c>
      <c r="I27" s="207">
        <f>+'MPL BS'!H9+'MPL BS'!H10</f>
        <v>70399.4436875</v>
      </c>
      <c r="J27" s="207">
        <f>+'MPL BS'!I9+'MPL BS'!I10</f>
        <v>73340.958809375</v>
      </c>
      <c r="K27" s="207">
        <f>+'MPL BS'!J9+'MPL BS'!J10</f>
        <v>80031.15142484375</v>
      </c>
      <c r="L27" s="207">
        <f>+'MPL BS'!K9+'MPL BS'!K10</f>
        <v>93266.30407983593</v>
      </c>
      <c r="M27" s="207">
        <f>+'MPL BS'!L9+'MPL BS'!L10</f>
        <v>113089.43838445273</v>
      </c>
    </row>
    <row r="28" spans="2:13" ht="13.5">
      <c r="B28" s="39" t="s">
        <v>198</v>
      </c>
      <c r="C28" s="182">
        <f>C38</f>
        <v>12500</v>
      </c>
      <c r="D28" s="37">
        <f>+C45</f>
        <v>0.08979599999999999</v>
      </c>
      <c r="E28" s="73">
        <f>C28/$C$29</f>
        <v>0.1304185103170186</v>
      </c>
      <c r="F28" s="73">
        <f>ROUND(D28*E28,4)</f>
        <v>0.0117</v>
      </c>
      <c r="G28" s="74" t="e">
        <f>AVERAGE(I28:L28)</f>
        <v>#REF!</v>
      </c>
      <c r="I28" s="207" t="e">
        <f>+'MPL BS'!#REF!</f>
        <v>#REF!</v>
      </c>
      <c r="J28" s="207" t="e">
        <f>+'MPL BS'!#REF!</f>
        <v>#REF!</v>
      </c>
      <c r="K28" s="207" t="e">
        <f>+'MPL BS'!#REF!</f>
        <v>#REF!</v>
      </c>
      <c r="L28" s="207" t="e">
        <f>+'MPL BS'!#REF!</f>
        <v>#REF!</v>
      </c>
      <c r="M28" s="207" t="e">
        <f>+'MPL BS'!#REF!</f>
        <v>#REF!</v>
      </c>
    </row>
    <row r="29" spans="2:12" s="52" customFormat="1" ht="13.5">
      <c r="B29" s="44" t="s">
        <v>64</v>
      </c>
      <c r="C29" s="183">
        <f>SUM(C27:C28)</f>
        <v>95845.29043933457</v>
      </c>
      <c r="D29" s="37"/>
      <c r="E29" s="75">
        <f>SUM(E27:E28)</f>
        <v>1</v>
      </c>
      <c r="F29" s="76">
        <f>SUM(F27:F28)</f>
        <v>0.1933</v>
      </c>
      <c r="G29" s="77"/>
      <c r="H29" s="208"/>
      <c r="I29" s="208"/>
      <c r="J29" s="208"/>
      <c r="K29" s="208"/>
      <c r="L29" s="208"/>
    </row>
    <row r="30" spans="2:7" ht="13.5">
      <c r="B30" s="63"/>
      <c r="C30" s="63"/>
      <c r="D30" s="63"/>
      <c r="E30" s="63"/>
      <c r="F30" s="63"/>
      <c r="G30" s="74"/>
    </row>
    <row r="31" spans="2:7" ht="13.5">
      <c r="B31" s="63" t="s">
        <v>199</v>
      </c>
      <c r="C31" s="63"/>
      <c r="D31" s="63"/>
      <c r="E31" s="63"/>
      <c r="F31" s="78"/>
      <c r="G31" s="74"/>
    </row>
    <row r="32" spans="2:12" s="52" customFormat="1" ht="13.5">
      <c r="B32" s="49" t="s">
        <v>200</v>
      </c>
      <c r="C32" s="49"/>
      <c r="D32" s="49"/>
      <c r="E32" s="49"/>
      <c r="F32" s="79"/>
      <c r="G32" s="80"/>
      <c r="H32" s="208"/>
      <c r="I32" s="208"/>
      <c r="J32" s="208"/>
      <c r="K32" s="208"/>
      <c r="L32" s="208"/>
    </row>
    <row r="35" spans="2:4" ht="14.25">
      <c r="B35" s="97" t="s">
        <v>207</v>
      </c>
      <c r="C35" s="98" t="s">
        <v>246</v>
      </c>
      <c r="D35" s="97" t="s">
        <v>63</v>
      </c>
    </row>
    <row r="36" spans="2:4" ht="14.25">
      <c r="B36" s="99" t="s">
        <v>30</v>
      </c>
      <c r="C36" s="100">
        <v>5000</v>
      </c>
      <c r="D36" s="129">
        <v>0.12</v>
      </c>
    </row>
    <row r="37" spans="2:4" ht="14.25">
      <c r="B37" s="99" t="s">
        <v>35</v>
      </c>
      <c r="C37" s="100">
        <v>7500</v>
      </c>
      <c r="D37" s="129">
        <v>0.12</v>
      </c>
    </row>
    <row r="38" spans="2:4" ht="14.25">
      <c r="B38" s="101" t="s">
        <v>204</v>
      </c>
      <c r="C38" s="102">
        <f>SUM(C36:C37)</f>
        <v>12500</v>
      </c>
      <c r="D38" s="262">
        <f>D37</f>
        <v>0.12</v>
      </c>
    </row>
    <row r="41" spans="2:3" ht="14.25" thickBot="1">
      <c r="B41" s="144" t="s">
        <v>233</v>
      </c>
      <c r="C41" s="145"/>
    </row>
    <row r="42" spans="2:3" ht="13.5">
      <c r="B42" s="146" t="s">
        <v>234</v>
      </c>
      <c r="C42" s="147"/>
    </row>
    <row r="43" spans="2:3" ht="13.5">
      <c r="B43" s="148" t="s">
        <v>235</v>
      </c>
      <c r="C43" s="261">
        <f>D38</f>
        <v>0.12</v>
      </c>
    </row>
    <row r="44" spans="2:3" ht="13.5">
      <c r="B44" s="148" t="s">
        <v>236</v>
      </c>
      <c r="C44" s="149">
        <v>0.2517</v>
      </c>
    </row>
    <row r="45" spans="2:3" ht="14.25" thickBot="1">
      <c r="B45" s="150" t="s">
        <v>237</v>
      </c>
      <c r="C45" s="151">
        <f>C43*(1-C44)</f>
        <v>0.08979599999999999</v>
      </c>
    </row>
    <row r="47" spans="2:6" ht="13.5">
      <c r="B47" s="152"/>
      <c r="C47" s="153" t="s">
        <v>238</v>
      </c>
      <c r="D47" s="153" t="s">
        <v>239</v>
      </c>
      <c r="E47" s="153" t="s">
        <v>205</v>
      </c>
      <c r="F47" s="154" t="s">
        <v>240</v>
      </c>
    </row>
    <row r="48" spans="2:6" ht="13.5">
      <c r="B48" s="155" t="s">
        <v>241</v>
      </c>
      <c r="C48" s="156">
        <v>1</v>
      </c>
      <c r="D48" s="157">
        <f>E28</f>
        <v>0.1304185103170186</v>
      </c>
      <c r="E48" s="157">
        <v>0.2517</v>
      </c>
      <c r="F48" s="158">
        <f>C48*(1+(1-E48)*D48)</f>
        <v>1.097592171270225</v>
      </c>
    </row>
    <row r="50" ht="13.5">
      <c r="E50" s="159"/>
    </row>
    <row r="51" ht="13.5">
      <c r="E51" s="160"/>
    </row>
    <row r="52" ht="13.5">
      <c r="E52" s="161"/>
    </row>
  </sheetData>
  <sheetProtection/>
  <mergeCells count="3">
    <mergeCell ref="B2:C2"/>
    <mergeCell ref="B1:I1"/>
    <mergeCell ref="B10:C10"/>
  </mergeCells>
  <hyperlinks>
    <hyperlink ref="D3" r:id="rId1" display="https://in.investing.com/rates-bonds/india-10-year-bond-yield-historical-data"/>
    <hyperlink ref="D18" r:id="rId2" display="https://in.finance.yahoo.com/quote/%5EBSESN/history/?guccounter=1&amp;guce_referrer=aHR0cHM6Ly93d3cuZ29vZ2xlLmNvbS8&amp;guce_referrer_sig=AQAAAB5X9YUfH1zcv5gDW1IRSYc1xp-39ReRgZnTNmTaCshoVhzqfi_XPJuuIMhAUXSKD1C9NyB7PIkBTjKkBQHmSGh6eJZDHWfgPDDCvh_Sa8ESJOYjt8o8_9rB0rPmpkfWNu7L9_p71D17LRCmLhzH_era-ApoaQ7nlwPiSmicoUUp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6"/>
  <sheetViews>
    <sheetView showGridLines="0" zoomScalePageLayoutView="0" workbookViewId="0" topLeftCell="A1">
      <selection activeCell="D45" sqref="D45"/>
    </sheetView>
  </sheetViews>
  <sheetFormatPr defaultColWidth="9.140625" defaultRowHeight="15"/>
  <cols>
    <col min="1" max="1" width="9.140625" style="133" customWidth="1"/>
    <col min="2" max="2" width="23.7109375" style="133" customWidth="1"/>
    <col min="3" max="3" width="26.8515625" style="133" customWidth="1"/>
    <col min="4" max="4" width="19.00390625" style="133" customWidth="1"/>
    <col min="5" max="5" width="9.140625" style="133" customWidth="1"/>
    <col min="6" max="6" width="15.421875" style="133" bestFit="1" customWidth="1"/>
    <col min="7" max="10" width="9.57421875" style="132" bestFit="1" customWidth="1"/>
    <col min="11" max="11" width="9.140625" style="133" customWidth="1"/>
    <col min="12" max="12" width="12.28125" style="133" bestFit="1" customWidth="1"/>
    <col min="13" max="13" width="12.00390625" style="133" customWidth="1"/>
    <col min="14" max="16384" width="9.140625" style="133" customWidth="1"/>
  </cols>
  <sheetData>
    <row r="1" spans="1:9" ht="14.25">
      <c r="A1" s="130"/>
      <c r="B1" s="130"/>
      <c r="C1" s="130"/>
      <c r="D1" s="130"/>
      <c r="E1" s="130"/>
      <c r="F1" s="130"/>
      <c r="G1" s="131"/>
      <c r="H1" s="131"/>
      <c r="I1" s="131"/>
    </row>
    <row r="2" spans="1:10" ht="14.25">
      <c r="A2" s="130"/>
      <c r="B2" s="130"/>
      <c r="C2" s="130"/>
      <c r="D2" s="130"/>
      <c r="E2" s="130"/>
      <c r="F2" s="130"/>
      <c r="G2" s="130"/>
      <c r="H2" s="130"/>
      <c r="I2" s="130"/>
      <c r="J2" s="133"/>
    </row>
    <row r="3" spans="1:10" ht="14.25">
      <c r="A3" s="130"/>
      <c r="B3" s="271" t="s">
        <v>226</v>
      </c>
      <c r="C3" s="271"/>
      <c r="D3" s="271"/>
      <c r="E3" s="130"/>
      <c r="F3" s="130" t="s">
        <v>227</v>
      </c>
      <c r="G3" s="134" t="s">
        <v>228</v>
      </c>
      <c r="H3" s="130"/>
      <c r="I3" s="130"/>
      <c r="J3" s="133"/>
    </row>
    <row r="4" spans="1:9" ht="38.25" customHeight="1">
      <c r="A4" s="130"/>
      <c r="B4" s="135" t="s">
        <v>229</v>
      </c>
      <c r="C4" s="136"/>
      <c r="D4" s="137">
        <v>45107</v>
      </c>
      <c r="E4" s="130"/>
      <c r="F4" s="130"/>
      <c r="G4" s="131"/>
      <c r="H4" s="131"/>
      <c r="I4" s="131"/>
    </row>
    <row r="5" spans="1:9" ht="27.75">
      <c r="A5" s="130"/>
      <c r="B5" s="138" t="s">
        <v>230</v>
      </c>
      <c r="C5" s="139" t="s">
        <v>231</v>
      </c>
      <c r="D5" s="140" t="s">
        <v>232</v>
      </c>
      <c r="E5" s="130"/>
      <c r="F5" s="130"/>
      <c r="G5" s="131"/>
      <c r="H5" s="131"/>
      <c r="I5" s="131"/>
    </row>
    <row r="6" spans="1:9" ht="14.25">
      <c r="A6" s="130"/>
      <c r="B6" s="141">
        <v>0.25</v>
      </c>
      <c r="C6" s="141">
        <v>6.65</v>
      </c>
      <c r="D6" s="141">
        <v>6.77</v>
      </c>
      <c r="E6" s="130"/>
      <c r="F6" s="130"/>
      <c r="G6" s="131"/>
      <c r="H6" s="131"/>
      <c r="I6" s="131"/>
    </row>
    <row r="7" spans="1:9" ht="14.25">
      <c r="A7" s="130"/>
      <c r="B7" s="141">
        <v>0.5</v>
      </c>
      <c r="C7" s="141">
        <v>6.82</v>
      </c>
      <c r="D7" s="141">
        <v>6.94</v>
      </c>
      <c r="E7" s="130"/>
      <c r="F7" s="130"/>
      <c r="G7" s="131"/>
      <c r="H7" s="131"/>
      <c r="I7" s="131"/>
    </row>
    <row r="8" spans="1:9" ht="14.25">
      <c r="A8" s="130"/>
      <c r="B8" s="141">
        <v>0.75</v>
      </c>
      <c r="C8" s="141">
        <v>6.84</v>
      </c>
      <c r="D8" s="141">
        <v>6.96</v>
      </c>
      <c r="E8" s="130"/>
      <c r="F8" s="130"/>
      <c r="G8" s="131"/>
      <c r="H8" s="131"/>
      <c r="I8" s="131"/>
    </row>
    <row r="9" spans="1:9" ht="14.25">
      <c r="A9" s="130"/>
      <c r="B9" s="141">
        <v>1</v>
      </c>
      <c r="C9" s="141">
        <v>6.87</v>
      </c>
      <c r="D9" s="141">
        <v>6.99</v>
      </c>
      <c r="E9" s="130"/>
      <c r="F9" s="130"/>
      <c r="G9" s="131"/>
      <c r="H9" s="131"/>
      <c r="I9" s="131"/>
    </row>
    <row r="10" spans="1:9" ht="14.25">
      <c r="A10" s="130"/>
      <c r="B10" s="141">
        <v>1.25</v>
      </c>
      <c r="C10" s="141">
        <v>6.89</v>
      </c>
      <c r="D10" s="141">
        <v>7</v>
      </c>
      <c r="E10" s="130"/>
      <c r="F10" s="130"/>
      <c r="G10" s="131"/>
      <c r="H10" s="131"/>
      <c r="I10" s="131"/>
    </row>
    <row r="11" spans="1:9" ht="14.25">
      <c r="A11" s="130"/>
      <c r="B11" s="141">
        <v>1.5</v>
      </c>
      <c r="C11" s="141">
        <v>6.93</v>
      </c>
      <c r="D11" s="141">
        <v>7.05</v>
      </c>
      <c r="E11" s="130"/>
      <c r="F11" s="130"/>
      <c r="G11" s="131"/>
      <c r="H11" s="131"/>
      <c r="I11" s="131"/>
    </row>
    <row r="12" spans="1:9" ht="14.25">
      <c r="A12" s="130"/>
      <c r="B12" s="141">
        <v>1.75</v>
      </c>
      <c r="C12" s="141">
        <v>6.94</v>
      </c>
      <c r="D12" s="141">
        <v>7.06</v>
      </c>
      <c r="E12" s="130"/>
      <c r="F12" s="130"/>
      <c r="G12" s="131"/>
      <c r="H12" s="131"/>
      <c r="I12" s="131"/>
    </row>
    <row r="13" spans="1:9" ht="14.25">
      <c r="A13" s="130"/>
      <c r="B13" s="141">
        <v>2</v>
      </c>
      <c r="C13" s="141">
        <v>6.96</v>
      </c>
      <c r="D13" s="141">
        <v>7.08</v>
      </c>
      <c r="E13" s="130"/>
      <c r="F13" s="130"/>
      <c r="G13" s="131"/>
      <c r="H13" s="131"/>
      <c r="I13" s="131"/>
    </row>
    <row r="14" spans="1:9" ht="14.25">
      <c r="A14" s="130"/>
      <c r="B14" s="141">
        <v>2.25</v>
      </c>
      <c r="C14" s="141">
        <v>6.97</v>
      </c>
      <c r="D14" s="141">
        <v>7.09</v>
      </c>
      <c r="E14" s="130"/>
      <c r="F14" s="130"/>
      <c r="G14" s="131"/>
      <c r="H14" s="131"/>
      <c r="I14" s="131"/>
    </row>
    <row r="15" spans="1:9" ht="14.25">
      <c r="A15" s="130"/>
      <c r="B15" s="141">
        <v>2.5</v>
      </c>
      <c r="C15" s="141">
        <v>7</v>
      </c>
      <c r="D15" s="141">
        <v>7.12</v>
      </c>
      <c r="E15" s="130"/>
      <c r="F15" s="130"/>
      <c r="G15" s="131"/>
      <c r="H15" s="131"/>
      <c r="I15" s="131"/>
    </row>
    <row r="16" spans="1:9" ht="14.25">
      <c r="A16" s="130"/>
      <c r="B16" s="141">
        <v>2.75</v>
      </c>
      <c r="C16" s="141">
        <v>6.99</v>
      </c>
      <c r="D16" s="141">
        <v>7.11</v>
      </c>
      <c r="E16" s="130"/>
      <c r="F16" s="130"/>
      <c r="G16" s="131"/>
      <c r="H16" s="131"/>
      <c r="I16" s="131"/>
    </row>
    <row r="17" spans="1:9" ht="14.25">
      <c r="A17" s="130"/>
      <c r="B17" s="141">
        <v>3</v>
      </c>
      <c r="C17" s="141">
        <v>7.01</v>
      </c>
      <c r="D17" s="141">
        <v>7.13</v>
      </c>
      <c r="E17" s="130"/>
      <c r="F17" s="130"/>
      <c r="G17" s="131"/>
      <c r="H17" s="131"/>
      <c r="I17" s="131"/>
    </row>
    <row r="18" spans="1:9" ht="14.25">
      <c r="A18" s="130"/>
      <c r="B18" s="141">
        <v>3.25</v>
      </c>
      <c r="C18" s="141">
        <v>7.02</v>
      </c>
      <c r="D18" s="141">
        <v>7.14</v>
      </c>
      <c r="E18" s="130"/>
      <c r="F18" s="130"/>
      <c r="G18" s="131"/>
      <c r="H18" s="131"/>
      <c r="I18" s="131"/>
    </row>
    <row r="19" spans="1:9" ht="14.25">
      <c r="A19" s="130"/>
      <c r="B19" s="141">
        <v>3.5</v>
      </c>
      <c r="C19" s="141">
        <v>7.04</v>
      </c>
      <c r="D19" s="141">
        <v>7.17</v>
      </c>
      <c r="E19" s="130"/>
      <c r="F19" s="130"/>
      <c r="G19" s="131"/>
      <c r="H19" s="131"/>
      <c r="I19" s="131"/>
    </row>
    <row r="20" spans="1:9" ht="14.25">
      <c r="A20" s="130"/>
      <c r="B20" s="141">
        <v>3.75</v>
      </c>
      <c r="C20" s="141">
        <v>7.06</v>
      </c>
      <c r="D20" s="141">
        <v>7.18</v>
      </c>
      <c r="E20" s="130"/>
      <c r="F20" s="130"/>
      <c r="G20" s="131"/>
      <c r="H20" s="131"/>
      <c r="I20" s="131"/>
    </row>
    <row r="21" spans="1:9" ht="14.25">
      <c r="A21" s="130"/>
      <c r="B21" s="141">
        <v>4</v>
      </c>
      <c r="C21" s="141">
        <v>7.08</v>
      </c>
      <c r="D21" s="141">
        <v>7.2</v>
      </c>
      <c r="E21" s="130"/>
      <c r="F21" s="130"/>
      <c r="G21" s="131"/>
      <c r="H21" s="131"/>
      <c r="I21" s="131"/>
    </row>
    <row r="22" spans="1:9" ht="14.25">
      <c r="A22" s="130"/>
      <c r="B22" s="141">
        <v>4.25</v>
      </c>
      <c r="C22" s="141">
        <v>7.08</v>
      </c>
      <c r="D22" s="141">
        <v>7.2</v>
      </c>
      <c r="E22" s="130"/>
      <c r="F22" s="130"/>
      <c r="G22" s="131"/>
      <c r="H22" s="131"/>
      <c r="I22" s="131"/>
    </row>
    <row r="23" spans="1:9" ht="14.25">
      <c r="A23" s="130"/>
      <c r="B23" s="141">
        <v>4.5</v>
      </c>
      <c r="C23" s="141">
        <v>7.08</v>
      </c>
      <c r="D23" s="141">
        <v>7.21</v>
      </c>
      <c r="E23" s="130"/>
      <c r="F23" s="130"/>
      <c r="G23" s="131"/>
      <c r="H23" s="131"/>
      <c r="I23" s="131"/>
    </row>
    <row r="24" spans="1:9" ht="14.25">
      <c r="A24" s="130"/>
      <c r="B24" s="141">
        <v>4.75</v>
      </c>
      <c r="C24" s="141">
        <v>7.08</v>
      </c>
      <c r="D24" s="141">
        <v>7.2</v>
      </c>
      <c r="E24" s="130"/>
      <c r="F24" s="130"/>
      <c r="G24" s="131"/>
      <c r="H24" s="131"/>
      <c r="I24" s="131"/>
    </row>
    <row r="25" spans="1:9" ht="14.25">
      <c r="A25" s="130"/>
      <c r="B25" s="141">
        <v>5</v>
      </c>
      <c r="C25" s="141">
        <v>7.09</v>
      </c>
      <c r="D25" s="141">
        <v>7.21</v>
      </c>
      <c r="E25" s="130"/>
      <c r="F25" s="130"/>
      <c r="G25" s="131"/>
      <c r="H25" s="131"/>
      <c r="I25" s="131"/>
    </row>
    <row r="26" spans="1:9" ht="14.25">
      <c r="A26" s="130"/>
      <c r="B26" s="141">
        <v>5.25</v>
      </c>
      <c r="C26" s="141">
        <v>7.09</v>
      </c>
      <c r="D26" s="141">
        <v>7.22</v>
      </c>
      <c r="E26" s="130"/>
      <c r="F26" s="130"/>
      <c r="G26" s="131"/>
      <c r="H26" s="131"/>
      <c r="I26" s="131"/>
    </row>
    <row r="27" spans="1:9" ht="14.25">
      <c r="A27" s="130"/>
      <c r="B27" s="141">
        <v>5.5</v>
      </c>
      <c r="C27" s="141">
        <v>7.11</v>
      </c>
      <c r="D27" s="141">
        <v>7.23</v>
      </c>
      <c r="E27" s="130"/>
      <c r="F27" s="130"/>
      <c r="G27" s="131"/>
      <c r="H27" s="131"/>
      <c r="I27" s="131"/>
    </row>
    <row r="28" spans="1:9" ht="14.25">
      <c r="A28" s="130"/>
      <c r="B28" s="141">
        <v>5.75</v>
      </c>
      <c r="C28" s="141">
        <v>7.11</v>
      </c>
      <c r="D28" s="141">
        <v>7.24</v>
      </c>
      <c r="E28" s="130"/>
      <c r="F28" s="130"/>
      <c r="G28" s="131"/>
      <c r="H28" s="131"/>
      <c r="I28" s="131"/>
    </row>
    <row r="29" spans="1:9" ht="14.25">
      <c r="A29" s="130"/>
      <c r="B29" s="141">
        <v>6</v>
      </c>
      <c r="C29" s="141">
        <v>7.12</v>
      </c>
      <c r="D29" s="141">
        <v>7.24</v>
      </c>
      <c r="E29" s="130"/>
      <c r="F29" s="130"/>
      <c r="G29" s="131"/>
      <c r="H29" s="131"/>
      <c r="I29" s="131"/>
    </row>
    <row r="30" spans="1:9" ht="14.25">
      <c r="A30" s="130"/>
      <c r="B30" s="141">
        <v>6.25</v>
      </c>
      <c r="C30" s="141">
        <v>7.11</v>
      </c>
      <c r="D30" s="141">
        <v>7.24</v>
      </c>
      <c r="E30" s="130"/>
      <c r="F30" s="130"/>
      <c r="G30" s="131"/>
      <c r="H30" s="131"/>
      <c r="I30" s="131"/>
    </row>
    <row r="31" spans="1:9" ht="14.25">
      <c r="A31" s="130"/>
      <c r="B31" s="141">
        <v>6.5</v>
      </c>
      <c r="C31" s="141">
        <v>7.11</v>
      </c>
      <c r="D31" s="141">
        <v>7.24</v>
      </c>
      <c r="E31" s="130"/>
      <c r="F31" s="130"/>
      <c r="G31" s="131"/>
      <c r="H31" s="131"/>
      <c r="I31" s="131"/>
    </row>
    <row r="32" spans="1:9" ht="14.25">
      <c r="A32" s="130"/>
      <c r="B32" s="141">
        <v>6.75</v>
      </c>
      <c r="C32" s="141">
        <v>7.1</v>
      </c>
      <c r="D32" s="141">
        <v>7.23</v>
      </c>
      <c r="E32" s="130"/>
      <c r="F32" s="130"/>
      <c r="G32" s="131"/>
      <c r="H32" s="131"/>
      <c r="I32" s="131"/>
    </row>
    <row r="33" spans="1:9" ht="14.25">
      <c r="A33" s="130"/>
      <c r="B33" s="141">
        <v>7</v>
      </c>
      <c r="C33" s="141">
        <v>7.11</v>
      </c>
      <c r="D33" s="141">
        <v>7.24</v>
      </c>
      <c r="E33" s="130"/>
      <c r="F33" s="130"/>
      <c r="G33" s="131"/>
      <c r="H33" s="131"/>
      <c r="I33" s="131"/>
    </row>
    <row r="34" spans="1:9" ht="14.25">
      <c r="A34" s="130"/>
      <c r="B34" s="141">
        <v>7.25</v>
      </c>
      <c r="C34" s="141">
        <v>7.11</v>
      </c>
      <c r="D34" s="141">
        <v>7.24</v>
      </c>
      <c r="E34" s="130"/>
      <c r="F34" s="130"/>
      <c r="G34" s="131"/>
      <c r="H34" s="131"/>
      <c r="I34" s="131"/>
    </row>
    <row r="35" spans="1:9" ht="14.25">
      <c r="A35" s="130"/>
      <c r="B35" s="141">
        <v>7.5</v>
      </c>
      <c r="C35" s="141">
        <v>7.13</v>
      </c>
      <c r="D35" s="141">
        <v>7.25</v>
      </c>
      <c r="E35" s="130"/>
      <c r="F35" s="130"/>
      <c r="G35" s="131"/>
      <c r="H35" s="131"/>
      <c r="I35" s="131"/>
    </row>
    <row r="36" spans="1:9" ht="14.25">
      <c r="A36" s="130"/>
      <c r="B36" s="141">
        <v>7.75</v>
      </c>
      <c r="C36" s="141">
        <v>7.13</v>
      </c>
      <c r="D36" s="141">
        <v>7.26</v>
      </c>
      <c r="E36" s="130"/>
      <c r="F36" s="130"/>
      <c r="G36" s="131"/>
      <c r="H36" s="131"/>
      <c r="I36" s="131"/>
    </row>
    <row r="37" spans="1:9" ht="14.25">
      <c r="A37" s="130"/>
      <c r="B37" s="141">
        <v>8</v>
      </c>
      <c r="C37" s="141">
        <v>7.15</v>
      </c>
      <c r="D37" s="141">
        <v>7.27</v>
      </c>
      <c r="E37" s="130"/>
      <c r="F37" s="130"/>
      <c r="G37" s="131"/>
      <c r="H37" s="131"/>
      <c r="I37" s="131"/>
    </row>
    <row r="38" spans="1:9" ht="14.25">
      <c r="A38" s="130"/>
      <c r="B38" s="141">
        <v>8.25</v>
      </c>
      <c r="C38" s="141">
        <v>7.15</v>
      </c>
      <c r="D38" s="141">
        <v>7.28</v>
      </c>
      <c r="E38" s="130"/>
      <c r="F38" s="130"/>
      <c r="G38" s="131"/>
      <c r="H38" s="131"/>
      <c r="I38" s="131"/>
    </row>
    <row r="39" spans="1:9" ht="14.25">
      <c r="A39" s="130"/>
      <c r="B39" s="141">
        <v>8.5</v>
      </c>
      <c r="C39" s="141">
        <v>7.16</v>
      </c>
      <c r="D39" s="141">
        <v>7.29</v>
      </c>
      <c r="E39" s="130"/>
      <c r="F39" s="130"/>
      <c r="G39" s="131"/>
      <c r="H39" s="131"/>
      <c r="I39" s="131"/>
    </row>
    <row r="40" spans="1:9" ht="14.25">
      <c r="A40" s="130"/>
      <c r="B40" s="141">
        <v>8.75</v>
      </c>
      <c r="C40" s="141">
        <v>7.16</v>
      </c>
      <c r="D40" s="141">
        <v>7.29</v>
      </c>
      <c r="E40" s="130"/>
      <c r="F40" s="130"/>
      <c r="G40" s="131"/>
      <c r="H40" s="131"/>
      <c r="I40" s="131"/>
    </row>
    <row r="41" spans="1:9" ht="14.25">
      <c r="A41" s="130"/>
      <c r="B41" s="141">
        <v>9</v>
      </c>
      <c r="C41" s="141">
        <v>7.15</v>
      </c>
      <c r="D41" s="141">
        <v>7.28</v>
      </c>
      <c r="E41" s="130"/>
      <c r="F41" s="130"/>
      <c r="G41" s="131"/>
      <c r="H41" s="131"/>
      <c r="I41" s="131"/>
    </row>
    <row r="42" spans="1:9" ht="14.25">
      <c r="A42" s="130"/>
      <c r="B42" s="141">
        <v>9.25</v>
      </c>
      <c r="C42" s="141">
        <v>7.14</v>
      </c>
      <c r="D42" s="141">
        <v>7.26</v>
      </c>
      <c r="E42" s="130"/>
      <c r="F42" s="130"/>
      <c r="G42" s="131"/>
      <c r="H42" s="131"/>
      <c r="I42" s="131"/>
    </row>
    <row r="43" spans="1:9" ht="14.25">
      <c r="A43" s="130"/>
      <c r="B43" s="141">
        <v>9.5</v>
      </c>
      <c r="C43" s="141">
        <v>7.12</v>
      </c>
      <c r="D43" s="141">
        <v>7.25</v>
      </c>
      <c r="E43" s="130"/>
      <c r="F43" s="130"/>
      <c r="G43" s="131"/>
      <c r="H43" s="131"/>
      <c r="I43" s="131"/>
    </row>
    <row r="44" spans="1:9" ht="14.25">
      <c r="A44" s="130"/>
      <c r="B44" s="141">
        <v>9.75</v>
      </c>
      <c r="C44" s="141">
        <v>7.1</v>
      </c>
      <c r="D44" s="141">
        <v>7.23</v>
      </c>
      <c r="E44" s="130"/>
      <c r="F44" s="130"/>
      <c r="G44" s="131"/>
      <c r="H44" s="131"/>
      <c r="I44" s="131"/>
    </row>
    <row r="45" spans="1:9" ht="14.25">
      <c r="A45" s="130"/>
      <c r="B45" s="142">
        <v>10</v>
      </c>
      <c r="C45" s="142">
        <v>7.1</v>
      </c>
      <c r="D45" s="142">
        <v>7.196</v>
      </c>
      <c r="E45" s="130"/>
      <c r="F45" s="130"/>
      <c r="G45" s="131"/>
      <c r="H45" s="131"/>
      <c r="I45" s="131"/>
    </row>
    <row r="46" spans="1:9" ht="14.25">
      <c r="A46" s="130"/>
      <c r="B46" s="141">
        <v>10.25</v>
      </c>
      <c r="C46" s="141">
        <v>7.09</v>
      </c>
      <c r="D46" s="141">
        <v>7.22</v>
      </c>
      <c r="E46" s="130"/>
      <c r="F46" s="130"/>
      <c r="G46" s="131"/>
      <c r="H46" s="131"/>
      <c r="I46" s="131"/>
    </row>
    <row r="47" spans="1:9" ht="14.25">
      <c r="A47" s="130"/>
      <c r="B47" s="141">
        <v>10.5</v>
      </c>
      <c r="C47" s="141">
        <v>7.1</v>
      </c>
      <c r="D47" s="141">
        <v>7.23</v>
      </c>
      <c r="E47" s="130"/>
      <c r="F47" s="130"/>
      <c r="G47" s="131"/>
      <c r="H47" s="131"/>
      <c r="I47" s="131"/>
    </row>
    <row r="48" spans="1:9" ht="14.25">
      <c r="A48" s="130"/>
      <c r="B48" s="141">
        <v>10.75</v>
      </c>
      <c r="C48" s="141">
        <v>7.11</v>
      </c>
      <c r="D48" s="141">
        <v>7.23</v>
      </c>
      <c r="E48" s="130"/>
      <c r="F48" s="130"/>
      <c r="G48" s="131"/>
      <c r="H48" s="131"/>
      <c r="I48" s="131"/>
    </row>
    <row r="49" spans="1:9" ht="14.25">
      <c r="A49" s="130"/>
      <c r="B49" s="141">
        <v>11</v>
      </c>
      <c r="C49" s="141">
        <v>7.12</v>
      </c>
      <c r="D49" s="141">
        <v>7.25</v>
      </c>
      <c r="E49" s="130"/>
      <c r="F49" s="130"/>
      <c r="G49" s="131"/>
      <c r="H49" s="131"/>
      <c r="I49" s="131"/>
    </row>
    <row r="50" spans="1:9" ht="14.25">
      <c r="A50" s="130"/>
      <c r="B50" s="141">
        <v>11.25</v>
      </c>
      <c r="C50" s="141">
        <v>7.13</v>
      </c>
      <c r="D50" s="141">
        <v>7.26</v>
      </c>
      <c r="E50" s="130"/>
      <c r="F50" s="130"/>
      <c r="G50" s="131"/>
      <c r="H50" s="131"/>
      <c r="I50" s="131"/>
    </row>
    <row r="51" spans="1:9" ht="14.25">
      <c r="A51" s="130"/>
      <c r="B51" s="141">
        <v>11.5</v>
      </c>
      <c r="C51" s="141">
        <v>7.15</v>
      </c>
      <c r="D51" s="141">
        <v>7.28</v>
      </c>
      <c r="E51" s="130"/>
      <c r="F51" s="130"/>
      <c r="G51" s="131"/>
      <c r="H51" s="131"/>
      <c r="I51" s="131"/>
    </row>
    <row r="52" spans="1:9" ht="14.25">
      <c r="A52" s="130"/>
      <c r="B52" s="141">
        <v>11.75</v>
      </c>
      <c r="C52" s="141">
        <v>7.17</v>
      </c>
      <c r="D52" s="141">
        <v>7.3</v>
      </c>
      <c r="E52" s="130"/>
      <c r="F52" s="130"/>
      <c r="G52" s="131"/>
      <c r="H52" s="131"/>
      <c r="I52" s="131"/>
    </row>
    <row r="53" spans="1:9" ht="14.25">
      <c r="A53" s="130"/>
      <c r="B53" s="141">
        <v>12</v>
      </c>
      <c r="C53" s="141">
        <v>7.18</v>
      </c>
      <c r="D53" s="141">
        <v>7.31</v>
      </c>
      <c r="E53" s="130"/>
      <c r="F53" s="130"/>
      <c r="G53" s="131"/>
      <c r="H53" s="131"/>
      <c r="I53" s="131"/>
    </row>
    <row r="54" spans="1:9" ht="14.25">
      <c r="A54" s="130"/>
      <c r="B54" s="141">
        <v>12.25</v>
      </c>
      <c r="C54" s="141">
        <v>7.2</v>
      </c>
      <c r="D54" s="141">
        <v>7.33</v>
      </c>
      <c r="E54" s="130"/>
      <c r="F54" s="130"/>
      <c r="G54" s="131"/>
      <c r="H54" s="131"/>
      <c r="I54" s="131"/>
    </row>
    <row r="55" spans="1:9" ht="14.25">
      <c r="A55" s="130"/>
      <c r="B55" s="141">
        <v>12.5</v>
      </c>
      <c r="C55" s="141">
        <v>7.21</v>
      </c>
      <c r="D55" s="141">
        <v>7.34</v>
      </c>
      <c r="E55" s="130"/>
      <c r="F55" s="130"/>
      <c r="G55" s="131"/>
      <c r="H55" s="131"/>
      <c r="I55" s="131"/>
    </row>
    <row r="56" spans="1:9" ht="14.25">
      <c r="A56" s="130"/>
      <c r="B56" s="141">
        <v>12.75</v>
      </c>
      <c r="C56" s="141">
        <v>7.22</v>
      </c>
      <c r="D56" s="141">
        <v>7.35</v>
      </c>
      <c r="E56" s="130"/>
      <c r="F56" s="130"/>
      <c r="G56" s="131"/>
      <c r="H56" s="131"/>
      <c r="I56" s="131"/>
    </row>
    <row r="57" spans="1:9" ht="14.25">
      <c r="A57" s="130"/>
      <c r="B57" s="141">
        <v>13</v>
      </c>
      <c r="C57" s="141">
        <v>7.22</v>
      </c>
      <c r="D57" s="141">
        <v>7.35</v>
      </c>
      <c r="E57" s="130"/>
      <c r="F57" s="130"/>
      <c r="G57" s="131"/>
      <c r="H57" s="131"/>
      <c r="I57" s="131"/>
    </row>
    <row r="58" spans="1:9" ht="14.25">
      <c r="A58" s="130"/>
      <c r="B58" s="141">
        <v>13.25</v>
      </c>
      <c r="C58" s="141">
        <v>7.22</v>
      </c>
      <c r="D58" s="141">
        <v>7.35</v>
      </c>
      <c r="E58" s="130"/>
      <c r="F58" s="130"/>
      <c r="G58" s="131"/>
      <c r="H58" s="131"/>
      <c r="I58" s="131"/>
    </row>
    <row r="59" spans="1:9" ht="14.25">
      <c r="A59" s="130"/>
      <c r="B59" s="141">
        <v>13.5</v>
      </c>
      <c r="C59" s="141">
        <v>7.23</v>
      </c>
      <c r="D59" s="141">
        <v>7.36</v>
      </c>
      <c r="E59" s="130"/>
      <c r="F59" s="130"/>
      <c r="G59" s="131"/>
      <c r="H59" s="131"/>
      <c r="I59" s="131"/>
    </row>
    <row r="60" spans="1:9" ht="14.25">
      <c r="A60" s="130"/>
      <c r="B60" s="141">
        <v>13.75</v>
      </c>
      <c r="C60" s="141">
        <v>7.23</v>
      </c>
      <c r="D60" s="141">
        <v>7.36</v>
      </c>
      <c r="E60" s="130"/>
      <c r="F60" s="130"/>
      <c r="G60" s="131"/>
      <c r="H60" s="131"/>
      <c r="I60" s="131"/>
    </row>
    <row r="61" spans="1:9" ht="14.25">
      <c r="A61" s="130"/>
      <c r="B61" s="141">
        <v>14</v>
      </c>
      <c r="C61" s="141">
        <v>7.23</v>
      </c>
      <c r="D61" s="141">
        <v>7.36</v>
      </c>
      <c r="E61" s="130"/>
      <c r="F61" s="130"/>
      <c r="G61" s="131"/>
      <c r="H61" s="131"/>
      <c r="I61" s="131"/>
    </row>
    <row r="62" spans="1:9" ht="14.25">
      <c r="A62" s="130"/>
      <c r="B62" s="141">
        <v>14.25</v>
      </c>
      <c r="C62" s="141">
        <v>7.23</v>
      </c>
      <c r="D62" s="141">
        <v>7.36</v>
      </c>
      <c r="E62" s="130"/>
      <c r="F62" s="130"/>
      <c r="G62" s="131"/>
      <c r="H62" s="131"/>
      <c r="I62" s="131"/>
    </row>
    <row r="63" spans="1:9" ht="14.25">
      <c r="A63" s="130"/>
      <c r="B63" s="141">
        <v>14.5</v>
      </c>
      <c r="C63" s="141">
        <v>7.23</v>
      </c>
      <c r="D63" s="141">
        <v>7.36</v>
      </c>
      <c r="E63" s="130"/>
      <c r="F63" s="130"/>
      <c r="G63" s="131"/>
      <c r="H63" s="131"/>
      <c r="I63" s="131"/>
    </row>
    <row r="64" spans="1:9" ht="14.25">
      <c r="A64" s="130"/>
      <c r="B64" s="141">
        <v>14.75</v>
      </c>
      <c r="C64" s="141">
        <v>7.23</v>
      </c>
      <c r="D64" s="141">
        <v>7.36</v>
      </c>
      <c r="E64" s="130"/>
      <c r="F64" s="130"/>
      <c r="G64" s="131"/>
      <c r="H64" s="131"/>
      <c r="I64" s="131"/>
    </row>
    <row r="65" spans="1:9" ht="14.25">
      <c r="A65" s="130"/>
      <c r="B65" s="141">
        <v>15</v>
      </c>
      <c r="C65" s="141">
        <v>7.24</v>
      </c>
      <c r="D65" s="141">
        <v>7.37</v>
      </c>
      <c r="E65" s="130"/>
      <c r="F65" s="130"/>
      <c r="G65" s="131"/>
      <c r="H65" s="131"/>
      <c r="I65" s="131"/>
    </row>
    <row r="66" spans="1:9" ht="14.25">
      <c r="A66" s="130"/>
      <c r="B66" s="141">
        <v>15.25</v>
      </c>
      <c r="C66" s="141">
        <v>7.24</v>
      </c>
      <c r="D66" s="141">
        <v>7.37</v>
      </c>
      <c r="E66" s="130"/>
      <c r="F66" s="130"/>
      <c r="G66" s="131"/>
      <c r="H66" s="131"/>
      <c r="I66" s="131"/>
    </row>
    <row r="67" spans="1:9" ht="14.25">
      <c r="A67" s="130"/>
      <c r="B67" s="141">
        <v>15.5</v>
      </c>
      <c r="C67" s="141">
        <v>7.24</v>
      </c>
      <c r="D67" s="141">
        <v>7.37</v>
      </c>
      <c r="E67" s="130"/>
      <c r="F67" s="130"/>
      <c r="G67" s="131"/>
      <c r="H67" s="131"/>
      <c r="I67" s="131"/>
    </row>
    <row r="68" spans="1:9" ht="14.25">
      <c r="A68" s="130"/>
      <c r="B68" s="141">
        <v>15.75</v>
      </c>
      <c r="C68" s="141">
        <v>7.24</v>
      </c>
      <c r="D68" s="141">
        <v>7.37</v>
      </c>
      <c r="E68" s="130"/>
      <c r="F68" s="130"/>
      <c r="G68" s="131"/>
      <c r="H68" s="131"/>
      <c r="I68" s="131"/>
    </row>
    <row r="69" spans="1:9" ht="14.25">
      <c r="A69" s="130"/>
      <c r="B69" s="141">
        <v>16</v>
      </c>
      <c r="C69" s="141">
        <v>7.24</v>
      </c>
      <c r="D69" s="141">
        <v>7.38</v>
      </c>
      <c r="E69" s="130"/>
      <c r="F69" s="130"/>
      <c r="G69" s="131"/>
      <c r="H69" s="131"/>
      <c r="I69" s="131"/>
    </row>
    <row r="70" spans="1:9" ht="14.25">
      <c r="A70" s="130"/>
      <c r="B70" s="141">
        <v>16.25</v>
      </c>
      <c r="C70" s="141">
        <v>7.25</v>
      </c>
      <c r="D70" s="141">
        <v>7.38</v>
      </c>
      <c r="E70" s="130"/>
      <c r="F70" s="130"/>
      <c r="G70" s="131"/>
      <c r="H70" s="131"/>
      <c r="I70" s="131"/>
    </row>
    <row r="71" spans="1:9" ht="14.25">
      <c r="A71" s="130"/>
      <c r="B71" s="141">
        <v>16.5</v>
      </c>
      <c r="C71" s="141">
        <v>7.25</v>
      </c>
      <c r="D71" s="141">
        <v>7.38</v>
      </c>
      <c r="E71" s="130"/>
      <c r="F71" s="130"/>
      <c r="G71" s="131"/>
      <c r="H71" s="131"/>
      <c r="I71" s="131"/>
    </row>
    <row r="72" spans="1:9" ht="14.25">
      <c r="A72" s="130"/>
      <c r="B72" s="141">
        <v>16.75</v>
      </c>
      <c r="C72" s="141">
        <v>7.25</v>
      </c>
      <c r="D72" s="141">
        <v>7.38</v>
      </c>
      <c r="E72" s="130"/>
      <c r="F72" s="130"/>
      <c r="G72" s="131"/>
      <c r="H72" s="131"/>
      <c r="I72" s="131"/>
    </row>
    <row r="73" spans="1:9" ht="14.25">
      <c r="A73" s="130"/>
      <c r="B73" s="141">
        <v>17</v>
      </c>
      <c r="C73" s="141">
        <v>7.25</v>
      </c>
      <c r="D73" s="141">
        <v>7.38</v>
      </c>
      <c r="E73" s="130"/>
      <c r="F73" s="130"/>
      <c r="G73" s="131"/>
      <c r="H73" s="131"/>
      <c r="I73" s="131"/>
    </row>
    <row r="74" spans="1:9" ht="14.25">
      <c r="A74" s="130"/>
      <c r="B74" s="141">
        <v>17.25</v>
      </c>
      <c r="C74" s="141">
        <v>7.25</v>
      </c>
      <c r="D74" s="141">
        <v>7.38</v>
      </c>
      <c r="E74" s="130"/>
      <c r="F74" s="130"/>
      <c r="G74" s="131"/>
      <c r="H74" s="131"/>
      <c r="I74" s="131"/>
    </row>
    <row r="75" spans="1:9" ht="14.25">
      <c r="A75" s="130"/>
      <c r="B75" s="141">
        <v>17.5</v>
      </c>
      <c r="C75" s="141">
        <v>7.26</v>
      </c>
      <c r="D75" s="141">
        <v>7.39</v>
      </c>
      <c r="E75" s="130"/>
      <c r="F75" s="130"/>
      <c r="G75" s="131"/>
      <c r="H75" s="131"/>
      <c r="I75" s="131"/>
    </row>
    <row r="76" spans="1:9" ht="14.25">
      <c r="A76" s="130"/>
      <c r="B76" s="141">
        <v>17.75</v>
      </c>
      <c r="C76" s="141">
        <v>7.26</v>
      </c>
      <c r="D76" s="141">
        <v>7.39</v>
      </c>
      <c r="E76" s="130"/>
      <c r="F76" s="130"/>
      <c r="G76" s="131"/>
      <c r="H76" s="131"/>
      <c r="I76" s="131"/>
    </row>
    <row r="77" spans="1:9" ht="14.25">
      <c r="A77" s="130"/>
      <c r="B77" s="141">
        <v>18</v>
      </c>
      <c r="C77" s="141">
        <v>7.26</v>
      </c>
      <c r="D77" s="141">
        <v>7.39</v>
      </c>
      <c r="E77" s="130"/>
      <c r="F77" s="130"/>
      <c r="G77" s="131"/>
      <c r="H77" s="131"/>
      <c r="I77" s="131"/>
    </row>
    <row r="78" spans="1:9" ht="14.25">
      <c r="A78" s="130"/>
      <c r="B78" s="141">
        <v>18.25</v>
      </c>
      <c r="C78" s="141">
        <v>7.26</v>
      </c>
      <c r="D78" s="141">
        <v>7.39</v>
      </c>
      <c r="E78" s="130"/>
      <c r="F78" s="130"/>
      <c r="G78" s="131"/>
      <c r="H78" s="131"/>
      <c r="I78" s="131"/>
    </row>
    <row r="79" spans="1:9" ht="14.25">
      <c r="A79" s="130"/>
      <c r="B79" s="141">
        <v>18.5</v>
      </c>
      <c r="C79" s="141">
        <v>7.26</v>
      </c>
      <c r="D79" s="141">
        <v>7.4</v>
      </c>
      <c r="E79" s="130"/>
      <c r="F79" s="130"/>
      <c r="G79" s="131"/>
      <c r="H79" s="131"/>
      <c r="I79" s="131"/>
    </row>
    <row r="80" spans="1:9" ht="14.25">
      <c r="A80" s="130"/>
      <c r="B80" s="141">
        <v>18.75</v>
      </c>
      <c r="C80" s="141">
        <v>7.26</v>
      </c>
      <c r="D80" s="141">
        <v>7.4</v>
      </c>
      <c r="E80" s="130"/>
      <c r="F80" s="130"/>
      <c r="G80" s="131"/>
      <c r="H80" s="131"/>
      <c r="I80" s="131"/>
    </row>
    <row r="81" spans="1:9" ht="14.25">
      <c r="A81" s="130"/>
      <c r="B81" s="141">
        <v>19</v>
      </c>
      <c r="C81" s="141">
        <v>7.27</v>
      </c>
      <c r="D81" s="141">
        <v>7.4</v>
      </c>
      <c r="E81" s="130"/>
      <c r="F81" s="130"/>
      <c r="G81" s="131"/>
      <c r="H81" s="131"/>
      <c r="I81" s="131"/>
    </row>
    <row r="82" spans="1:9" ht="14.25">
      <c r="A82" s="130"/>
      <c r="B82" s="141">
        <v>19.25</v>
      </c>
      <c r="C82" s="141">
        <v>7.27</v>
      </c>
      <c r="D82" s="141">
        <v>7.4</v>
      </c>
      <c r="E82" s="130"/>
      <c r="F82" s="130"/>
      <c r="G82" s="131"/>
      <c r="H82" s="131"/>
      <c r="I82" s="131"/>
    </row>
    <row r="83" spans="1:9" ht="14.25">
      <c r="A83" s="130"/>
      <c r="B83" s="141">
        <v>19.5</v>
      </c>
      <c r="C83" s="141">
        <v>7.27</v>
      </c>
      <c r="D83" s="141">
        <v>7.4</v>
      </c>
      <c r="E83" s="130"/>
      <c r="F83" s="130"/>
      <c r="G83" s="131"/>
      <c r="H83" s="131"/>
      <c r="I83" s="131"/>
    </row>
    <row r="84" spans="1:9" ht="14.25">
      <c r="A84" s="130"/>
      <c r="B84" s="141">
        <v>19.75</v>
      </c>
      <c r="C84" s="141">
        <v>7.27</v>
      </c>
      <c r="D84" s="141">
        <v>7.41</v>
      </c>
      <c r="E84" s="130"/>
      <c r="F84" s="130"/>
      <c r="G84" s="131"/>
      <c r="H84" s="131"/>
      <c r="I84" s="131"/>
    </row>
    <row r="85" spans="1:9" ht="14.25">
      <c r="A85" s="130"/>
      <c r="B85" s="141">
        <v>20</v>
      </c>
      <c r="C85" s="141">
        <v>7.28</v>
      </c>
      <c r="D85" s="141">
        <v>7.41</v>
      </c>
      <c r="E85" s="130"/>
      <c r="F85" s="130"/>
      <c r="G85" s="131"/>
      <c r="H85" s="131"/>
      <c r="I85" s="131"/>
    </row>
    <row r="86" spans="1:9" ht="14.25">
      <c r="A86" s="130"/>
      <c r="B86" s="141">
        <v>20.25</v>
      </c>
      <c r="C86" s="141">
        <v>7.28</v>
      </c>
      <c r="D86" s="141">
        <v>7.41</v>
      </c>
      <c r="E86" s="130"/>
      <c r="F86" s="130"/>
      <c r="G86" s="131"/>
      <c r="H86" s="131"/>
      <c r="I86" s="131"/>
    </row>
    <row r="87" spans="1:9" ht="14.25">
      <c r="A87" s="130"/>
      <c r="B87" s="141">
        <v>20.5</v>
      </c>
      <c r="C87" s="141">
        <v>7.28</v>
      </c>
      <c r="D87" s="141">
        <v>7.41</v>
      </c>
      <c r="E87" s="130"/>
      <c r="F87" s="130"/>
      <c r="G87" s="131"/>
      <c r="H87" s="131"/>
      <c r="I87" s="131"/>
    </row>
    <row r="88" spans="1:9" ht="14.25">
      <c r="A88" s="130"/>
      <c r="B88" s="141">
        <v>20.75</v>
      </c>
      <c r="C88" s="141">
        <v>7.28</v>
      </c>
      <c r="D88" s="141">
        <v>7.41</v>
      </c>
      <c r="E88" s="130"/>
      <c r="F88" s="130"/>
      <c r="G88" s="131"/>
      <c r="H88" s="131"/>
      <c r="I88" s="131"/>
    </row>
    <row r="89" spans="1:9" ht="14.25">
      <c r="A89" s="130"/>
      <c r="B89" s="141">
        <v>21</v>
      </c>
      <c r="C89" s="141">
        <v>7.29</v>
      </c>
      <c r="D89" s="141">
        <v>7.42</v>
      </c>
      <c r="E89" s="130"/>
      <c r="F89" s="130"/>
      <c r="G89" s="131"/>
      <c r="H89" s="131"/>
      <c r="I89" s="131"/>
    </row>
    <row r="90" spans="1:9" ht="14.25">
      <c r="A90" s="130"/>
      <c r="B90" s="141">
        <v>21.25</v>
      </c>
      <c r="C90" s="141">
        <v>7.29</v>
      </c>
      <c r="D90" s="141">
        <v>7.42</v>
      </c>
      <c r="E90" s="130"/>
      <c r="F90" s="130"/>
      <c r="G90" s="131"/>
      <c r="H90" s="131"/>
      <c r="I90" s="131"/>
    </row>
    <row r="91" spans="1:9" ht="14.25">
      <c r="A91" s="130"/>
      <c r="B91" s="141">
        <v>21.5</v>
      </c>
      <c r="C91" s="141">
        <v>7.29</v>
      </c>
      <c r="D91" s="141">
        <v>7.42</v>
      </c>
      <c r="E91" s="130"/>
      <c r="F91" s="130"/>
      <c r="G91" s="131"/>
      <c r="H91" s="131"/>
      <c r="I91" s="131"/>
    </row>
    <row r="92" spans="1:9" ht="14.25">
      <c r="A92" s="130"/>
      <c r="B92" s="141">
        <v>21.75</v>
      </c>
      <c r="C92" s="141">
        <v>7.29</v>
      </c>
      <c r="D92" s="141">
        <v>7.42</v>
      </c>
      <c r="E92" s="130"/>
      <c r="F92" s="130"/>
      <c r="G92" s="131"/>
      <c r="H92" s="131"/>
      <c r="I92" s="131"/>
    </row>
    <row r="93" spans="1:9" ht="14.25">
      <c r="A93" s="130"/>
      <c r="B93" s="141">
        <v>22</v>
      </c>
      <c r="C93" s="141">
        <v>7.3</v>
      </c>
      <c r="D93" s="141">
        <v>7.43</v>
      </c>
      <c r="E93" s="130"/>
      <c r="F93" s="130"/>
      <c r="G93" s="131"/>
      <c r="H93" s="131"/>
      <c r="I93" s="131"/>
    </row>
    <row r="94" spans="1:9" ht="14.25">
      <c r="A94" s="130"/>
      <c r="B94" s="141">
        <v>22.25</v>
      </c>
      <c r="C94" s="141">
        <v>7.3</v>
      </c>
      <c r="D94" s="141">
        <v>7.43</v>
      </c>
      <c r="E94" s="130"/>
      <c r="F94" s="130"/>
      <c r="G94" s="131"/>
      <c r="H94" s="131"/>
      <c r="I94" s="131"/>
    </row>
    <row r="95" spans="1:9" ht="14.25">
      <c r="A95" s="130"/>
      <c r="B95" s="141">
        <v>22.5</v>
      </c>
      <c r="C95" s="141">
        <v>7.3</v>
      </c>
      <c r="D95" s="141">
        <v>7.43</v>
      </c>
      <c r="E95" s="130"/>
      <c r="F95" s="130"/>
      <c r="G95" s="131"/>
      <c r="H95" s="131"/>
      <c r="I95" s="131"/>
    </row>
    <row r="96" spans="1:9" ht="14.25">
      <c r="A96" s="130"/>
      <c r="B96" s="141">
        <v>22.75</v>
      </c>
      <c r="C96" s="141">
        <v>7.3</v>
      </c>
      <c r="D96" s="141">
        <v>7.43</v>
      </c>
      <c r="E96" s="130"/>
      <c r="F96" s="130"/>
      <c r="G96" s="131"/>
      <c r="H96" s="131"/>
      <c r="I96" s="131"/>
    </row>
    <row r="97" spans="1:9" ht="14.25">
      <c r="A97" s="130"/>
      <c r="B97" s="141">
        <v>23</v>
      </c>
      <c r="C97" s="141">
        <v>7.3</v>
      </c>
      <c r="D97" s="141">
        <v>7.44</v>
      </c>
      <c r="E97" s="130"/>
      <c r="F97" s="130"/>
      <c r="G97" s="131"/>
      <c r="H97" s="131"/>
      <c r="I97" s="131"/>
    </row>
    <row r="98" spans="1:9" ht="14.25">
      <c r="A98" s="130"/>
      <c r="B98" s="141">
        <v>23.25</v>
      </c>
      <c r="C98" s="141">
        <v>7.31</v>
      </c>
      <c r="D98" s="141">
        <v>7.44</v>
      </c>
      <c r="E98" s="130"/>
      <c r="F98" s="130"/>
      <c r="G98" s="131"/>
      <c r="H98" s="131"/>
      <c r="I98" s="131"/>
    </row>
    <row r="99" spans="1:9" ht="14.25">
      <c r="A99" s="130"/>
      <c r="B99" s="141">
        <v>23.5</v>
      </c>
      <c r="C99" s="141">
        <v>7.31</v>
      </c>
      <c r="D99" s="141">
        <v>7.44</v>
      </c>
      <c r="E99" s="130"/>
      <c r="F99" s="130"/>
      <c r="G99" s="131"/>
      <c r="H99" s="131"/>
      <c r="I99" s="131"/>
    </row>
    <row r="100" spans="1:9" ht="14.25">
      <c r="A100" s="130"/>
      <c r="B100" s="141">
        <v>23.75</v>
      </c>
      <c r="C100" s="141">
        <v>7.31</v>
      </c>
      <c r="D100" s="141">
        <v>7.44</v>
      </c>
      <c r="E100" s="130"/>
      <c r="F100" s="130"/>
      <c r="G100" s="131"/>
      <c r="H100" s="131"/>
      <c r="I100" s="131"/>
    </row>
    <row r="101" spans="1:9" ht="14.25">
      <c r="A101" s="130"/>
      <c r="B101" s="141">
        <v>24</v>
      </c>
      <c r="C101" s="141">
        <v>7.31</v>
      </c>
      <c r="D101" s="141">
        <v>7.45</v>
      </c>
      <c r="E101" s="130"/>
      <c r="F101" s="130"/>
      <c r="G101" s="131"/>
      <c r="H101" s="131"/>
      <c r="I101" s="131"/>
    </row>
    <row r="102" spans="1:9" ht="14.25">
      <c r="A102" s="130"/>
      <c r="B102" s="141">
        <v>24.25</v>
      </c>
      <c r="C102" s="141">
        <v>7.32</v>
      </c>
      <c r="D102" s="141">
        <v>7.45</v>
      </c>
      <c r="E102" s="130"/>
      <c r="F102" s="130"/>
      <c r="G102" s="131"/>
      <c r="H102" s="131"/>
      <c r="I102" s="131"/>
    </row>
    <row r="103" spans="1:9" ht="14.25">
      <c r="A103" s="130"/>
      <c r="B103" s="141">
        <v>24.5</v>
      </c>
      <c r="C103" s="141">
        <v>7.32</v>
      </c>
      <c r="D103" s="141">
        <v>7.45</v>
      </c>
      <c r="E103" s="130"/>
      <c r="F103" s="130"/>
      <c r="G103" s="131"/>
      <c r="H103" s="131"/>
      <c r="I103" s="131"/>
    </row>
    <row r="104" spans="1:9" ht="14.25">
      <c r="A104" s="130"/>
      <c r="B104" s="141">
        <v>24.75</v>
      </c>
      <c r="C104" s="141">
        <v>7.32</v>
      </c>
      <c r="D104" s="141">
        <v>7.45</v>
      </c>
      <c r="E104" s="130"/>
      <c r="F104" s="130"/>
      <c r="G104" s="131"/>
      <c r="H104" s="131"/>
      <c r="I104" s="131"/>
    </row>
    <row r="105" spans="1:9" ht="14.25">
      <c r="A105" s="130"/>
      <c r="B105" s="141">
        <v>25</v>
      </c>
      <c r="C105" s="141">
        <v>7.32</v>
      </c>
      <c r="D105" s="141">
        <v>7.46</v>
      </c>
      <c r="E105" s="130"/>
      <c r="F105" s="130"/>
      <c r="G105" s="131"/>
      <c r="H105" s="131"/>
      <c r="I105" s="131"/>
    </row>
    <row r="106" spans="1:9" ht="14.25">
      <c r="A106" s="130"/>
      <c r="B106" s="141">
        <v>25.25</v>
      </c>
      <c r="C106" s="141">
        <v>7.32</v>
      </c>
      <c r="D106" s="141">
        <v>7.46</v>
      </c>
      <c r="E106" s="130"/>
      <c r="F106" s="130"/>
      <c r="G106" s="131"/>
      <c r="H106" s="131"/>
      <c r="I106" s="131"/>
    </row>
    <row r="107" spans="1:9" ht="14.25">
      <c r="A107" s="130"/>
      <c r="B107" s="141">
        <v>25.5</v>
      </c>
      <c r="C107" s="141">
        <v>7.33</v>
      </c>
      <c r="D107" s="141">
        <v>7.46</v>
      </c>
      <c r="E107" s="130"/>
      <c r="F107" s="130"/>
      <c r="G107" s="131"/>
      <c r="H107" s="131"/>
      <c r="I107" s="131"/>
    </row>
    <row r="108" spans="1:9" ht="14.25">
      <c r="A108" s="130"/>
      <c r="B108" s="141">
        <v>25.75</v>
      </c>
      <c r="C108" s="141">
        <v>7.33</v>
      </c>
      <c r="D108" s="141">
        <v>7.46</v>
      </c>
      <c r="E108" s="130"/>
      <c r="F108" s="130"/>
      <c r="G108" s="131"/>
      <c r="H108" s="131"/>
      <c r="I108" s="131"/>
    </row>
    <row r="109" spans="1:9" ht="14.25">
      <c r="A109" s="130"/>
      <c r="B109" s="141">
        <v>26</v>
      </c>
      <c r="C109" s="141">
        <v>7.33</v>
      </c>
      <c r="D109" s="141">
        <v>7.47</v>
      </c>
      <c r="E109" s="130"/>
      <c r="F109" s="130"/>
      <c r="G109" s="131"/>
      <c r="H109" s="131"/>
      <c r="I109" s="131"/>
    </row>
    <row r="110" spans="1:9" ht="14.25">
      <c r="A110" s="130"/>
      <c r="B110" s="141">
        <v>26.25</v>
      </c>
      <c r="C110" s="141">
        <v>7.33</v>
      </c>
      <c r="D110" s="141">
        <v>7.47</v>
      </c>
      <c r="E110" s="130"/>
      <c r="F110" s="130"/>
      <c r="G110" s="131"/>
      <c r="H110" s="131"/>
      <c r="I110" s="131"/>
    </row>
    <row r="111" spans="1:9" ht="14.25">
      <c r="A111" s="130"/>
      <c r="B111" s="141">
        <v>26.5</v>
      </c>
      <c r="C111" s="141">
        <v>7.33</v>
      </c>
      <c r="D111" s="141">
        <v>7.47</v>
      </c>
      <c r="E111" s="130"/>
      <c r="F111" s="130"/>
      <c r="G111" s="131"/>
      <c r="H111" s="131"/>
      <c r="I111" s="131"/>
    </row>
    <row r="112" spans="1:9" ht="14.25">
      <c r="A112" s="130"/>
      <c r="B112" s="141">
        <v>26.75</v>
      </c>
      <c r="C112" s="141">
        <v>7.34</v>
      </c>
      <c r="D112" s="141">
        <v>7.47</v>
      </c>
      <c r="E112" s="130"/>
      <c r="F112" s="130"/>
      <c r="G112" s="131"/>
      <c r="H112" s="131"/>
      <c r="I112" s="131"/>
    </row>
    <row r="113" spans="1:9" ht="14.25">
      <c r="A113" s="130"/>
      <c r="B113" s="141">
        <v>27</v>
      </c>
      <c r="C113" s="141">
        <v>7.34</v>
      </c>
      <c r="D113" s="141">
        <v>7.47</v>
      </c>
      <c r="E113" s="130"/>
      <c r="F113" s="130"/>
      <c r="G113" s="131"/>
      <c r="H113" s="131"/>
      <c r="I113" s="131"/>
    </row>
    <row r="114" spans="1:9" ht="14.25">
      <c r="A114" s="130"/>
      <c r="B114" s="141">
        <v>27.25</v>
      </c>
      <c r="C114" s="141">
        <v>7.34</v>
      </c>
      <c r="D114" s="141">
        <v>7.47</v>
      </c>
      <c r="E114" s="130"/>
      <c r="F114" s="130"/>
      <c r="G114" s="131"/>
      <c r="H114" s="131"/>
      <c r="I114" s="131"/>
    </row>
    <row r="115" spans="1:9" ht="14.25">
      <c r="A115" s="130"/>
      <c r="B115" s="141">
        <v>27.5</v>
      </c>
      <c r="C115" s="141">
        <v>7.34</v>
      </c>
      <c r="D115" s="141">
        <v>7.48</v>
      </c>
      <c r="E115" s="130"/>
      <c r="F115" s="130"/>
      <c r="G115" s="131"/>
      <c r="H115" s="131"/>
      <c r="I115" s="131"/>
    </row>
    <row r="116" spans="1:9" ht="14.25">
      <c r="A116" s="130"/>
      <c r="B116" s="141">
        <v>27.75</v>
      </c>
      <c r="C116" s="141">
        <v>7.34</v>
      </c>
      <c r="D116" s="141">
        <v>7.48</v>
      </c>
      <c r="E116" s="130"/>
      <c r="F116" s="130"/>
      <c r="G116" s="131"/>
      <c r="H116" s="131"/>
      <c r="I116" s="131"/>
    </row>
    <row r="117" spans="1:9" ht="14.25">
      <c r="A117" s="130"/>
      <c r="B117" s="141">
        <v>28</v>
      </c>
      <c r="C117" s="141">
        <v>7.34</v>
      </c>
      <c r="D117" s="141">
        <v>7.48</v>
      </c>
      <c r="E117" s="130"/>
      <c r="F117" s="130"/>
      <c r="G117" s="131"/>
      <c r="H117" s="131"/>
      <c r="I117" s="131"/>
    </row>
    <row r="118" spans="1:9" ht="14.25">
      <c r="A118" s="130"/>
      <c r="B118" s="141">
        <v>28.25</v>
      </c>
      <c r="C118" s="141">
        <v>7.34</v>
      </c>
      <c r="D118" s="141">
        <v>7.48</v>
      </c>
      <c r="E118" s="130"/>
      <c r="F118" s="130"/>
      <c r="G118" s="131"/>
      <c r="H118" s="131"/>
      <c r="I118" s="131"/>
    </row>
    <row r="119" spans="1:9" ht="14.25">
      <c r="A119" s="130"/>
      <c r="B119" s="141">
        <v>28.5</v>
      </c>
      <c r="C119" s="141">
        <v>7.34</v>
      </c>
      <c r="D119" s="141">
        <v>7.48</v>
      </c>
      <c r="E119" s="130"/>
      <c r="F119" s="130"/>
      <c r="G119" s="131"/>
      <c r="H119" s="131"/>
      <c r="I119" s="131"/>
    </row>
    <row r="120" spans="1:9" ht="14.25">
      <c r="A120" s="130"/>
      <c r="B120" s="141">
        <v>28.75</v>
      </c>
      <c r="C120" s="141">
        <v>7.34</v>
      </c>
      <c r="D120" s="141">
        <v>7.48</v>
      </c>
      <c r="E120" s="130"/>
      <c r="F120" s="130"/>
      <c r="G120" s="131"/>
      <c r="H120" s="131"/>
      <c r="I120" s="131"/>
    </row>
    <row r="121" spans="1:9" ht="14.25">
      <c r="A121" s="130"/>
      <c r="B121" s="141">
        <v>29</v>
      </c>
      <c r="C121" s="141">
        <v>7.35</v>
      </c>
      <c r="D121" s="141">
        <v>7.48</v>
      </c>
      <c r="E121" s="130"/>
      <c r="F121" s="130"/>
      <c r="G121" s="131"/>
      <c r="H121" s="131"/>
      <c r="I121" s="131"/>
    </row>
    <row r="122" spans="1:9" ht="14.25">
      <c r="A122" s="130"/>
      <c r="B122" s="141">
        <v>29.25</v>
      </c>
      <c r="C122" s="141">
        <v>7.34</v>
      </c>
      <c r="D122" s="141">
        <v>7.48</v>
      </c>
      <c r="E122" s="130"/>
      <c r="F122" s="130"/>
      <c r="G122" s="131"/>
      <c r="H122" s="131"/>
      <c r="I122" s="131"/>
    </row>
    <row r="123" spans="1:9" ht="14.25">
      <c r="A123" s="130"/>
      <c r="B123" s="141">
        <v>29.5</v>
      </c>
      <c r="C123" s="141">
        <v>7.35</v>
      </c>
      <c r="D123" s="141">
        <v>7.48</v>
      </c>
      <c r="E123" s="130"/>
      <c r="F123" s="130"/>
      <c r="G123" s="131"/>
      <c r="H123" s="131"/>
      <c r="I123" s="131"/>
    </row>
    <row r="124" spans="1:9" ht="14.25">
      <c r="A124" s="130"/>
      <c r="B124" s="141">
        <v>29.75</v>
      </c>
      <c r="C124" s="141">
        <v>7.34</v>
      </c>
      <c r="D124" s="141">
        <v>7.48</v>
      </c>
      <c r="E124" s="130"/>
      <c r="F124" s="130"/>
      <c r="G124" s="131"/>
      <c r="H124" s="131"/>
      <c r="I124" s="131"/>
    </row>
    <row r="125" spans="1:9" ht="14.25">
      <c r="A125" s="130"/>
      <c r="B125" s="141">
        <v>30</v>
      </c>
      <c r="C125" s="141">
        <v>7.34</v>
      </c>
      <c r="D125" s="141">
        <v>7.48</v>
      </c>
      <c r="E125" s="130"/>
      <c r="F125" s="130"/>
      <c r="G125" s="131"/>
      <c r="H125" s="131"/>
      <c r="I125" s="131"/>
    </row>
    <row r="126" spans="1:9" ht="14.25">
      <c r="A126" s="130"/>
      <c r="B126" s="141">
        <v>30.25</v>
      </c>
      <c r="C126" s="141">
        <v>7.34</v>
      </c>
      <c r="D126" s="141">
        <v>7.48</v>
      </c>
      <c r="E126" s="130"/>
      <c r="F126" s="130"/>
      <c r="G126" s="131"/>
      <c r="H126" s="131"/>
      <c r="I126" s="131"/>
    </row>
    <row r="127" spans="1:9" ht="14.25">
      <c r="A127" s="130"/>
      <c r="B127" s="141">
        <v>30.5</v>
      </c>
      <c r="C127" s="141">
        <v>7.34</v>
      </c>
      <c r="D127" s="141">
        <v>7.48</v>
      </c>
      <c r="E127" s="130"/>
      <c r="F127" s="130"/>
      <c r="G127" s="131"/>
      <c r="H127" s="131"/>
      <c r="I127" s="131"/>
    </row>
    <row r="128" spans="1:9" ht="14.25">
      <c r="A128" s="130"/>
      <c r="B128" s="141">
        <v>30.75</v>
      </c>
      <c r="C128" s="141">
        <v>7.34</v>
      </c>
      <c r="D128" s="141">
        <v>7.48</v>
      </c>
      <c r="E128" s="130"/>
      <c r="F128" s="130"/>
      <c r="G128" s="131"/>
      <c r="H128" s="131"/>
      <c r="I128" s="131"/>
    </row>
    <row r="129" spans="1:9" ht="14.25">
      <c r="A129" s="130"/>
      <c r="B129" s="141">
        <v>31</v>
      </c>
      <c r="C129" s="141">
        <v>7.34</v>
      </c>
      <c r="D129" s="141">
        <v>7.48</v>
      </c>
      <c r="E129" s="130"/>
      <c r="F129" s="130"/>
      <c r="G129" s="131"/>
      <c r="H129" s="131"/>
      <c r="I129" s="131"/>
    </row>
    <row r="130" spans="1:9" ht="14.25">
      <c r="A130" s="130"/>
      <c r="B130" s="141">
        <v>31.25</v>
      </c>
      <c r="C130" s="141">
        <v>7.34</v>
      </c>
      <c r="D130" s="141">
        <v>7.47</v>
      </c>
      <c r="E130" s="130"/>
      <c r="F130" s="130"/>
      <c r="G130" s="131"/>
      <c r="H130" s="131"/>
      <c r="I130" s="131"/>
    </row>
    <row r="131" spans="1:9" ht="14.25">
      <c r="A131" s="130"/>
      <c r="B131" s="141">
        <v>31.5</v>
      </c>
      <c r="C131" s="141">
        <v>7.34</v>
      </c>
      <c r="D131" s="141">
        <v>7.47</v>
      </c>
      <c r="E131" s="130"/>
      <c r="F131" s="130"/>
      <c r="G131" s="131"/>
      <c r="H131" s="131"/>
      <c r="I131" s="131"/>
    </row>
    <row r="132" spans="1:9" ht="14.25">
      <c r="A132" s="130"/>
      <c r="B132" s="141">
        <v>31.75</v>
      </c>
      <c r="C132" s="141">
        <v>7.34</v>
      </c>
      <c r="D132" s="141">
        <v>7.47</v>
      </c>
      <c r="E132" s="130"/>
      <c r="F132" s="130"/>
      <c r="G132" s="131"/>
      <c r="H132" s="131"/>
      <c r="I132" s="131"/>
    </row>
    <row r="133" spans="1:9" ht="14.25">
      <c r="A133" s="130"/>
      <c r="B133" s="141">
        <v>32</v>
      </c>
      <c r="C133" s="141">
        <v>7.34</v>
      </c>
      <c r="D133" s="141">
        <v>7.47</v>
      </c>
      <c r="E133" s="130"/>
      <c r="F133" s="130"/>
      <c r="G133" s="131"/>
      <c r="H133" s="131"/>
      <c r="I133" s="131"/>
    </row>
    <row r="134" spans="1:9" ht="14.25">
      <c r="A134" s="130"/>
      <c r="B134" s="141">
        <v>32.25</v>
      </c>
      <c r="C134" s="141">
        <v>7.34</v>
      </c>
      <c r="D134" s="141">
        <v>7.47</v>
      </c>
      <c r="E134" s="130"/>
      <c r="F134" s="130"/>
      <c r="G134" s="131"/>
      <c r="H134" s="131"/>
      <c r="I134" s="131"/>
    </row>
    <row r="135" spans="1:9" ht="14.25">
      <c r="A135" s="130"/>
      <c r="B135" s="141">
        <v>32.5</v>
      </c>
      <c r="C135" s="141">
        <v>7.34</v>
      </c>
      <c r="D135" s="141">
        <v>7.47</v>
      </c>
      <c r="E135" s="130"/>
      <c r="F135" s="130"/>
      <c r="G135" s="131"/>
      <c r="H135" s="131"/>
      <c r="I135" s="131"/>
    </row>
    <row r="136" spans="1:9" ht="14.25">
      <c r="A136" s="130"/>
      <c r="B136" s="141">
        <v>32.75</v>
      </c>
      <c r="C136" s="141">
        <v>7.33</v>
      </c>
      <c r="D136" s="141">
        <v>7.47</v>
      </c>
      <c r="E136" s="130"/>
      <c r="F136" s="130"/>
      <c r="G136" s="131"/>
      <c r="H136" s="131"/>
      <c r="I136" s="131"/>
    </row>
    <row r="137" spans="1:9" ht="14.25">
      <c r="A137" s="130"/>
      <c r="B137" s="141">
        <v>33</v>
      </c>
      <c r="C137" s="141">
        <v>7.34</v>
      </c>
      <c r="D137" s="141">
        <v>7.47</v>
      </c>
      <c r="E137" s="130"/>
      <c r="F137" s="130"/>
      <c r="G137" s="131"/>
      <c r="H137" s="131"/>
      <c r="I137" s="131"/>
    </row>
    <row r="138" spans="1:9" ht="14.25">
      <c r="A138" s="130"/>
      <c r="B138" s="141">
        <v>33.25</v>
      </c>
      <c r="C138" s="141">
        <v>7.33</v>
      </c>
      <c r="D138" s="141">
        <v>7.47</v>
      </c>
      <c r="E138" s="130"/>
      <c r="F138" s="130"/>
      <c r="G138" s="131"/>
      <c r="H138" s="131"/>
      <c r="I138" s="131"/>
    </row>
    <row r="139" spans="1:9" ht="14.25">
      <c r="A139" s="130"/>
      <c r="B139" s="141">
        <v>33.5</v>
      </c>
      <c r="C139" s="141">
        <v>7.34</v>
      </c>
      <c r="D139" s="141">
        <v>7.47</v>
      </c>
      <c r="E139" s="130"/>
      <c r="F139" s="130"/>
      <c r="G139" s="131"/>
      <c r="H139" s="131"/>
      <c r="I139" s="131"/>
    </row>
    <row r="140" spans="1:9" ht="14.25">
      <c r="A140" s="130"/>
      <c r="B140" s="141">
        <v>33.75</v>
      </c>
      <c r="C140" s="141">
        <v>7.33</v>
      </c>
      <c r="D140" s="141">
        <v>7.47</v>
      </c>
      <c r="E140" s="130"/>
      <c r="F140" s="130"/>
      <c r="G140" s="131"/>
      <c r="H140" s="131"/>
      <c r="I140" s="131"/>
    </row>
    <row r="141" spans="1:9" ht="14.25">
      <c r="A141" s="130"/>
      <c r="B141" s="141">
        <v>34</v>
      </c>
      <c r="C141" s="141">
        <v>7.34</v>
      </c>
      <c r="D141" s="141">
        <v>7.47</v>
      </c>
      <c r="E141" s="130"/>
      <c r="F141" s="130"/>
      <c r="G141" s="131"/>
      <c r="H141" s="131"/>
      <c r="I141" s="131"/>
    </row>
    <row r="142" spans="1:9" ht="14.25">
      <c r="A142" s="130"/>
      <c r="B142" s="141">
        <v>34.25</v>
      </c>
      <c r="C142" s="141">
        <v>7.34</v>
      </c>
      <c r="D142" s="141">
        <v>7.47</v>
      </c>
      <c r="E142" s="130"/>
      <c r="F142" s="130"/>
      <c r="G142" s="131"/>
      <c r="H142" s="131"/>
      <c r="I142" s="131"/>
    </row>
    <row r="143" spans="1:9" ht="14.25">
      <c r="A143" s="130"/>
      <c r="B143" s="141">
        <v>34.5</v>
      </c>
      <c r="C143" s="141">
        <v>7.34</v>
      </c>
      <c r="D143" s="141">
        <v>7.47</v>
      </c>
      <c r="E143" s="130"/>
      <c r="F143" s="130"/>
      <c r="G143" s="131"/>
      <c r="H143" s="131"/>
      <c r="I143" s="131"/>
    </row>
    <row r="144" spans="1:9" ht="14.25">
      <c r="A144" s="130"/>
      <c r="B144" s="141">
        <v>34.75</v>
      </c>
      <c r="C144" s="141">
        <v>7.34</v>
      </c>
      <c r="D144" s="141">
        <v>7.47</v>
      </c>
      <c r="E144" s="130"/>
      <c r="F144" s="130"/>
      <c r="G144" s="131"/>
      <c r="H144" s="131"/>
      <c r="I144" s="131"/>
    </row>
    <row r="145" spans="1:9" ht="14.25">
      <c r="A145" s="130"/>
      <c r="B145" s="141">
        <v>35</v>
      </c>
      <c r="C145" s="141">
        <v>7.34</v>
      </c>
      <c r="D145" s="141">
        <v>7.47</v>
      </c>
      <c r="E145" s="130"/>
      <c r="F145" s="130"/>
      <c r="G145" s="131"/>
      <c r="H145" s="131"/>
      <c r="I145" s="131"/>
    </row>
    <row r="146" spans="1:9" ht="14.25">
      <c r="A146" s="130"/>
      <c r="B146" s="141">
        <v>35.25</v>
      </c>
      <c r="C146" s="141">
        <v>7.34</v>
      </c>
      <c r="D146" s="141">
        <v>7.47</v>
      </c>
      <c r="E146" s="130"/>
      <c r="F146" s="130"/>
      <c r="G146" s="131"/>
      <c r="H146" s="131"/>
      <c r="I146" s="131"/>
    </row>
    <row r="147" spans="1:9" ht="14.25">
      <c r="A147" s="130"/>
      <c r="B147" s="141">
        <v>35.5</v>
      </c>
      <c r="C147" s="141">
        <v>7.34</v>
      </c>
      <c r="D147" s="141">
        <v>7.48</v>
      </c>
      <c r="E147" s="130"/>
      <c r="F147" s="130"/>
      <c r="G147" s="131"/>
      <c r="H147" s="131"/>
      <c r="I147" s="131"/>
    </row>
    <row r="148" spans="1:9" ht="14.25">
      <c r="A148" s="130"/>
      <c r="B148" s="141">
        <v>35.75</v>
      </c>
      <c r="C148" s="141">
        <v>7.34</v>
      </c>
      <c r="D148" s="141">
        <v>7.48</v>
      </c>
      <c r="E148" s="130"/>
      <c r="F148" s="130"/>
      <c r="G148" s="131"/>
      <c r="H148" s="131"/>
      <c r="I148" s="131"/>
    </row>
    <row r="149" spans="1:9" ht="14.25">
      <c r="A149" s="130"/>
      <c r="B149" s="141">
        <v>36</v>
      </c>
      <c r="C149" s="141">
        <v>7.34</v>
      </c>
      <c r="D149" s="141">
        <v>7.48</v>
      </c>
      <c r="E149" s="130"/>
      <c r="F149" s="130"/>
      <c r="G149" s="131"/>
      <c r="H149" s="131"/>
      <c r="I149" s="131"/>
    </row>
    <row r="150" spans="1:9" ht="14.25">
      <c r="A150" s="130"/>
      <c r="B150" s="141">
        <v>36.25</v>
      </c>
      <c r="C150" s="141">
        <v>7.34</v>
      </c>
      <c r="D150" s="141">
        <v>7.48</v>
      </c>
      <c r="E150" s="130"/>
      <c r="F150" s="130"/>
      <c r="G150" s="131"/>
      <c r="H150" s="131"/>
      <c r="I150" s="131"/>
    </row>
    <row r="151" spans="1:9" ht="14.25">
      <c r="A151" s="130"/>
      <c r="B151" s="141">
        <v>36.5</v>
      </c>
      <c r="C151" s="141">
        <v>7.34</v>
      </c>
      <c r="D151" s="141">
        <v>7.48</v>
      </c>
      <c r="E151" s="130"/>
      <c r="F151" s="130"/>
      <c r="G151" s="131"/>
      <c r="H151" s="131"/>
      <c r="I151" s="131"/>
    </row>
    <row r="152" spans="1:9" ht="14.25">
      <c r="A152" s="130"/>
      <c r="B152" s="141">
        <v>36.75</v>
      </c>
      <c r="C152" s="141">
        <v>7.34</v>
      </c>
      <c r="D152" s="141">
        <v>7.48</v>
      </c>
      <c r="E152" s="130"/>
      <c r="F152" s="130"/>
      <c r="G152" s="131"/>
      <c r="H152" s="131"/>
      <c r="I152" s="131"/>
    </row>
    <row r="153" spans="1:9" ht="14.25">
      <c r="A153" s="130"/>
      <c r="B153" s="141">
        <v>37</v>
      </c>
      <c r="C153" s="141">
        <v>7.35</v>
      </c>
      <c r="D153" s="141">
        <v>7.48</v>
      </c>
      <c r="E153" s="130"/>
      <c r="F153" s="130"/>
      <c r="G153" s="131"/>
      <c r="H153" s="131"/>
      <c r="I153" s="131"/>
    </row>
    <row r="154" spans="1:9" ht="14.25">
      <c r="A154" s="130"/>
      <c r="B154" s="141">
        <v>37.25</v>
      </c>
      <c r="C154" s="141">
        <v>7.35</v>
      </c>
      <c r="D154" s="141">
        <v>7.48</v>
      </c>
      <c r="E154" s="130"/>
      <c r="F154" s="130"/>
      <c r="G154" s="131"/>
      <c r="H154" s="131"/>
      <c r="I154" s="131"/>
    </row>
    <row r="155" spans="1:9" ht="14.25">
      <c r="A155" s="130"/>
      <c r="B155" s="141">
        <v>37.5</v>
      </c>
      <c r="C155" s="141">
        <v>7.35</v>
      </c>
      <c r="D155" s="141">
        <v>7.49</v>
      </c>
      <c r="E155" s="130"/>
      <c r="F155" s="130"/>
      <c r="G155" s="131"/>
      <c r="H155" s="131"/>
      <c r="I155" s="131"/>
    </row>
    <row r="156" spans="1:9" ht="14.25">
      <c r="A156" s="130"/>
      <c r="B156" s="141">
        <v>37.75</v>
      </c>
      <c r="C156" s="141">
        <v>7.35</v>
      </c>
      <c r="D156" s="141">
        <v>7.49</v>
      </c>
      <c r="E156" s="130"/>
      <c r="F156" s="130"/>
      <c r="G156" s="131"/>
      <c r="H156" s="131"/>
      <c r="I156" s="131"/>
    </row>
    <row r="157" spans="1:9" ht="14.25">
      <c r="A157" s="130"/>
      <c r="B157" s="141">
        <v>38</v>
      </c>
      <c r="C157" s="141">
        <v>7.35</v>
      </c>
      <c r="D157" s="141">
        <v>7.49</v>
      </c>
      <c r="E157" s="130"/>
      <c r="F157" s="130"/>
      <c r="G157" s="131"/>
      <c r="H157" s="131"/>
      <c r="I157" s="131"/>
    </row>
    <row r="158" spans="1:9" ht="14.25">
      <c r="A158" s="130"/>
      <c r="B158" s="141">
        <v>38.25</v>
      </c>
      <c r="C158" s="141">
        <v>7.35</v>
      </c>
      <c r="D158" s="141">
        <v>7.49</v>
      </c>
      <c r="E158" s="130"/>
      <c r="F158" s="130"/>
      <c r="G158" s="131"/>
      <c r="H158" s="131"/>
      <c r="I158" s="131"/>
    </row>
    <row r="159" spans="1:9" ht="14.25">
      <c r="A159" s="130"/>
      <c r="B159" s="141">
        <v>38.5</v>
      </c>
      <c r="C159" s="141">
        <v>7.36</v>
      </c>
      <c r="D159" s="141">
        <v>7.49</v>
      </c>
      <c r="E159" s="130"/>
      <c r="F159" s="130"/>
      <c r="G159" s="131"/>
      <c r="H159" s="131"/>
      <c r="I159" s="131"/>
    </row>
    <row r="160" spans="1:9" ht="14.25">
      <c r="A160" s="130"/>
      <c r="B160" s="141">
        <v>38.75</v>
      </c>
      <c r="C160" s="141">
        <v>7.36</v>
      </c>
      <c r="D160" s="141">
        <v>7.49</v>
      </c>
      <c r="E160" s="130"/>
      <c r="F160" s="130"/>
      <c r="G160" s="131"/>
      <c r="H160" s="131"/>
      <c r="I160" s="131"/>
    </row>
    <row r="161" spans="1:9" ht="14.25">
      <c r="A161" s="130"/>
      <c r="B161" s="141">
        <v>39</v>
      </c>
      <c r="C161" s="141">
        <v>7.36</v>
      </c>
      <c r="D161" s="141">
        <v>7.49</v>
      </c>
      <c r="E161" s="130"/>
      <c r="F161" s="130"/>
      <c r="G161" s="131"/>
      <c r="H161" s="131"/>
      <c r="I161" s="131"/>
    </row>
    <row r="162" spans="1:9" ht="14.25">
      <c r="A162" s="130"/>
      <c r="B162" s="141">
        <v>39.25</v>
      </c>
      <c r="C162" s="141">
        <v>7.36</v>
      </c>
      <c r="D162" s="141">
        <v>7.49</v>
      </c>
      <c r="E162" s="130"/>
      <c r="F162" s="130"/>
      <c r="G162" s="131"/>
      <c r="H162" s="131"/>
      <c r="I162" s="131"/>
    </row>
    <row r="163" spans="1:9" ht="14.25">
      <c r="A163" s="130"/>
      <c r="B163" s="141">
        <v>39.5</v>
      </c>
      <c r="C163" s="141">
        <v>7.36</v>
      </c>
      <c r="D163" s="141">
        <v>7.5</v>
      </c>
      <c r="E163" s="130"/>
      <c r="F163" s="130"/>
      <c r="G163" s="131"/>
      <c r="H163" s="131"/>
      <c r="I163" s="131"/>
    </row>
    <row r="164" spans="1:9" ht="14.25">
      <c r="A164" s="130"/>
      <c r="B164" s="141">
        <v>39.75</v>
      </c>
      <c r="C164" s="141">
        <v>7.36</v>
      </c>
      <c r="D164" s="141">
        <v>7.5</v>
      </c>
      <c r="E164" s="130"/>
      <c r="F164" s="130"/>
      <c r="G164" s="131"/>
      <c r="H164" s="131"/>
      <c r="I164" s="131"/>
    </row>
    <row r="165" spans="1:9" ht="14.25">
      <c r="A165" s="130"/>
      <c r="B165" s="143">
        <v>40</v>
      </c>
      <c r="C165" s="143">
        <v>7.36</v>
      </c>
      <c r="D165" s="143">
        <v>7.5</v>
      </c>
      <c r="E165" s="130"/>
      <c r="F165" s="130"/>
      <c r="G165" s="131"/>
      <c r="H165" s="131"/>
      <c r="I165" s="131"/>
    </row>
    <row r="166" spans="1:9" ht="14.25">
      <c r="A166" s="130"/>
      <c r="B166" s="130"/>
      <c r="C166" s="130"/>
      <c r="D166" s="130"/>
      <c r="E166" s="130"/>
      <c r="F166" s="130"/>
      <c r="G166" s="131"/>
      <c r="H166" s="131"/>
      <c r="I166" s="131"/>
    </row>
  </sheetData>
  <sheetProtection/>
  <mergeCells count="1">
    <mergeCell ref="B3:D3"/>
  </mergeCells>
  <hyperlinks>
    <hyperlink ref="G3" r:id="rId1" display="https://www.fbil.org.in/#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37.8515625" style="181" bestFit="1" customWidth="1"/>
    <col min="2" max="7" width="14.00390625" style="0" customWidth="1"/>
    <col min="8" max="9" width="17.7109375" style="0" customWidth="1"/>
  </cols>
  <sheetData>
    <row r="1" spans="1:7" ht="15">
      <c r="A1" s="162" t="s">
        <v>166</v>
      </c>
      <c r="B1" s="278">
        <v>44931</v>
      </c>
      <c r="C1" s="279"/>
      <c r="D1" s="279"/>
      <c r="E1" s="279"/>
      <c r="F1" s="279"/>
      <c r="G1" s="280"/>
    </row>
    <row r="2" spans="1:7" ht="15">
      <c r="A2" s="163" t="s">
        <v>167</v>
      </c>
      <c r="B2" s="272" t="s">
        <v>168</v>
      </c>
      <c r="C2" s="273"/>
      <c r="D2" s="273"/>
      <c r="E2" s="273"/>
      <c r="F2" s="273"/>
      <c r="G2" s="274"/>
    </row>
    <row r="3" spans="1:10" ht="15">
      <c r="A3" s="163" t="s">
        <v>169</v>
      </c>
      <c r="B3" s="281" t="s">
        <v>170</v>
      </c>
      <c r="C3" s="282"/>
      <c r="D3" s="282"/>
      <c r="E3" s="283"/>
      <c r="F3" s="281" t="s">
        <v>171</v>
      </c>
      <c r="G3" s="284"/>
      <c r="H3" s="164"/>
      <c r="I3" s="164"/>
      <c r="J3" s="164"/>
    </row>
    <row r="4" spans="1:7" ht="15">
      <c r="A4" s="163" t="s">
        <v>172</v>
      </c>
      <c r="B4" s="285" t="s">
        <v>173</v>
      </c>
      <c r="C4" s="286"/>
      <c r="D4" s="286"/>
      <c r="E4" s="286"/>
      <c r="F4" s="286"/>
      <c r="G4" s="287"/>
    </row>
    <row r="5" spans="1:7" ht="15">
      <c r="A5" s="163" t="s">
        <v>174</v>
      </c>
      <c r="B5" s="288" t="s">
        <v>242</v>
      </c>
      <c r="C5" s="289"/>
      <c r="D5" s="289"/>
      <c r="E5" s="289"/>
      <c r="F5" s="289"/>
      <c r="G5" s="290"/>
    </row>
    <row r="6" spans="1:7" s="165" customFormat="1" ht="15">
      <c r="A6" s="163" t="s">
        <v>175</v>
      </c>
      <c r="B6" s="272" t="s">
        <v>243</v>
      </c>
      <c r="C6" s="273"/>
      <c r="D6" s="273"/>
      <c r="E6" s="273"/>
      <c r="F6" s="273"/>
      <c r="G6" s="274"/>
    </row>
    <row r="7" spans="1:7" ht="15">
      <c r="A7" s="166" t="s">
        <v>176</v>
      </c>
      <c r="B7" s="275" t="s">
        <v>244</v>
      </c>
      <c r="C7" s="276"/>
      <c r="D7" s="276"/>
      <c r="E7" s="276"/>
      <c r="F7" s="276"/>
      <c r="G7" s="277"/>
    </row>
    <row r="8" spans="1:7" ht="38.25" customHeight="1">
      <c r="A8" s="167" t="s">
        <v>66</v>
      </c>
      <c r="B8" s="168" t="s">
        <v>67</v>
      </c>
      <c r="C8" s="169" t="s">
        <v>177</v>
      </c>
      <c r="D8" s="169" t="s">
        <v>178</v>
      </c>
      <c r="E8" s="169" t="s">
        <v>179</v>
      </c>
      <c r="F8" s="169" t="s">
        <v>180</v>
      </c>
      <c r="G8" s="170" t="s">
        <v>181</v>
      </c>
    </row>
    <row r="9" spans="1:7" ht="14.25">
      <c r="A9" s="171" t="s">
        <v>68</v>
      </c>
      <c r="B9" s="172">
        <v>13</v>
      </c>
      <c r="C9" s="173">
        <v>1.415114409077933</v>
      </c>
      <c r="D9" s="173">
        <v>1.392394505808399</v>
      </c>
      <c r="E9" s="174">
        <v>0.17463780052953495</v>
      </c>
      <c r="F9" s="173">
        <v>8.103139210337268</v>
      </c>
      <c r="G9" s="175">
        <v>7.97304192784377</v>
      </c>
    </row>
    <row r="10" spans="1:7" ht="14.25">
      <c r="A10" s="171" t="s">
        <v>69</v>
      </c>
      <c r="B10" s="172">
        <v>13</v>
      </c>
      <c r="C10" s="173">
        <v>1.6200288729066357</v>
      </c>
      <c r="D10" s="173">
        <v>1.34546427784301</v>
      </c>
      <c r="E10" s="174">
        <v>0.20132245456508552</v>
      </c>
      <c r="F10" s="173">
        <v>8.046935829420342</v>
      </c>
      <c r="G10" s="175">
        <v>6.683130705661225</v>
      </c>
    </row>
    <row r="11" spans="1:7" ht="14.25">
      <c r="A11" s="171" t="s">
        <v>70</v>
      </c>
      <c r="B11" s="172">
        <v>6</v>
      </c>
      <c r="C11" s="173">
        <v>1.0149692637733074</v>
      </c>
      <c r="D11" s="173">
        <v>1.5171750505188755</v>
      </c>
      <c r="E11" s="174">
        <v>0.21453123915079106</v>
      </c>
      <c r="F11" s="173">
        <v>4.731102415624885</v>
      </c>
      <c r="G11" s="175">
        <v>7.072047206385984</v>
      </c>
    </row>
    <row r="12" spans="1:7" ht="14.25">
      <c r="A12" s="171" t="s">
        <v>71</v>
      </c>
      <c r="B12" s="172">
        <v>323</v>
      </c>
      <c r="C12" s="173">
        <v>0.781906964514595</v>
      </c>
      <c r="D12" s="173">
        <v>0.882741857128739</v>
      </c>
      <c r="E12" s="174">
        <v>0.1459879319352223</v>
      </c>
      <c r="F12" s="173">
        <v>5.355969867848682</v>
      </c>
      <c r="G12" s="175">
        <v>6.046676909708049</v>
      </c>
    </row>
    <row r="13" spans="1:7" ht="14.25">
      <c r="A13" s="171" t="s">
        <v>72</v>
      </c>
      <c r="B13" s="172">
        <v>12</v>
      </c>
      <c r="C13" s="173">
        <v>1.3295156994854185</v>
      </c>
      <c r="D13" s="173">
        <v>1.5364730759746799</v>
      </c>
      <c r="E13" s="174">
        <v>0.2943390484918943</v>
      </c>
      <c r="F13" s="173">
        <v>4.516953174570148</v>
      </c>
      <c r="G13" s="175">
        <v>5.220078966236763</v>
      </c>
    </row>
    <row r="14" spans="1:7" ht="14.25">
      <c r="A14" s="171" t="s">
        <v>73</v>
      </c>
      <c r="B14" s="172">
        <v>107</v>
      </c>
      <c r="C14" s="173">
        <v>1.230776754613691</v>
      </c>
      <c r="D14" s="173">
        <v>1.3070842379564478</v>
      </c>
      <c r="E14" s="174">
        <v>0.20988843292947784</v>
      </c>
      <c r="F14" s="173">
        <v>5.863957043441407</v>
      </c>
      <c r="G14" s="175">
        <v>6.2275191620284565</v>
      </c>
    </row>
    <row r="15" spans="1:7" ht="14.25">
      <c r="A15" s="171" t="s">
        <v>74</v>
      </c>
      <c r="B15" s="172">
        <v>32</v>
      </c>
      <c r="C15" s="173">
        <v>1.6726287345878228</v>
      </c>
      <c r="D15" s="173">
        <v>1.7819924185977258</v>
      </c>
      <c r="E15" s="174">
        <v>0.3151396081014312</v>
      </c>
      <c r="F15" s="173">
        <v>5.307580169514803</v>
      </c>
      <c r="G15" s="175">
        <v>5.654612663046061</v>
      </c>
    </row>
    <row r="16" spans="1:7" ht="14.25">
      <c r="A16" s="171" t="s">
        <v>76</v>
      </c>
      <c r="B16" s="172">
        <v>5</v>
      </c>
      <c r="C16" s="173">
        <v>1.3767922769804222</v>
      </c>
      <c r="D16" s="173">
        <v>1.4886640708644094</v>
      </c>
      <c r="E16" s="174">
        <v>0.2173997129842164</v>
      </c>
      <c r="F16" s="173">
        <v>6.33299951541509</v>
      </c>
      <c r="G16" s="175">
        <v>6.847589863067064</v>
      </c>
    </row>
    <row r="17" spans="1:7" ht="14.25">
      <c r="A17" s="171" t="s">
        <v>77</v>
      </c>
      <c r="B17" s="172">
        <v>19</v>
      </c>
      <c r="C17" s="173">
        <v>0.7841379406278306</v>
      </c>
      <c r="D17" s="173">
        <v>0.7822450968452295</v>
      </c>
      <c r="E17" s="174">
        <v>0.157480790603127</v>
      </c>
      <c r="F17" s="173">
        <v>4.979260883976413</v>
      </c>
      <c r="G17" s="175">
        <v>4.967241362259816</v>
      </c>
    </row>
    <row r="18" spans="1:7" ht="14.25">
      <c r="A18" s="171" t="s">
        <v>78</v>
      </c>
      <c r="B18" s="172">
        <v>5</v>
      </c>
      <c r="C18" s="173">
        <v>0.6057115577373972</v>
      </c>
      <c r="D18" s="173">
        <v>0.6179639103391323</v>
      </c>
      <c r="E18" s="174">
        <v>0.16827741463763543</v>
      </c>
      <c r="F18" s="173">
        <v>3.599482194575677</v>
      </c>
      <c r="G18" s="175">
        <v>3.6722926345751215</v>
      </c>
    </row>
    <row r="19" spans="1:7" ht="14.25">
      <c r="A19" s="171" t="s">
        <v>79</v>
      </c>
      <c r="B19" s="172">
        <v>17</v>
      </c>
      <c r="C19" s="173">
        <v>1.0569635904976402</v>
      </c>
      <c r="D19" s="173">
        <v>1.0889845719926998</v>
      </c>
      <c r="E19" s="174">
        <v>0.20627278562980336</v>
      </c>
      <c r="F19" s="173">
        <v>5.124105864331357</v>
      </c>
      <c r="G19" s="175">
        <v>5.279341958115088</v>
      </c>
    </row>
    <row r="20" spans="1:7" ht="14.25">
      <c r="A20" s="171" t="s">
        <v>80</v>
      </c>
      <c r="B20" s="172">
        <v>174</v>
      </c>
      <c r="C20" s="173">
        <v>0.528032135995811</v>
      </c>
      <c r="D20" s="173">
        <v>0.6499921032937924</v>
      </c>
      <c r="E20" s="174">
        <v>0.11956051914049878</v>
      </c>
      <c r="F20" s="173">
        <v>4.416442315504721</v>
      </c>
      <c r="G20" s="175">
        <v>5.436511215963935</v>
      </c>
    </row>
    <row r="21" spans="1:7" ht="14.25">
      <c r="A21" s="171" t="s">
        <v>81</v>
      </c>
      <c r="B21" s="172">
        <v>48</v>
      </c>
      <c r="C21" s="173">
        <v>1.1784032928365842</v>
      </c>
      <c r="D21" s="173">
        <v>1.2302158544096669</v>
      </c>
      <c r="E21" s="174">
        <v>0.1669164990674582</v>
      </c>
      <c r="F21" s="173">
        <v>7.059837100707104</v>
      </c>
      <c r="G21" s="175">
        <v>7.37024716719276</v>
      </c>
    </row>
    <row r="22" spans="1:7" ht="14.25">
      <c r="A22" s="171" t="s">
        <v>82</v>
      </c>
      <c r="B22" s="172">
        <v>58</v>
      </c>
      <c r="C22" s="173">
        <v>0.6797117739924685</v>
      </c>
      <c r="D22" s="173">
        <v>0.6668424341534406</v>
      </c>
      <c r="E22" s="174">
        <v>0.12997639418648801</v>
      </c>
      <c r="F22" s="173">
        <v>5.229501697186868</v>
      </c>
      <c r="G22" s="175">
        <v>5.130488796270697</v>
      </c>
    </row>
    <row r="23" spans="1:7" ht="14.25">
      <c r="A23" s="171" t="s">
        <v>83</v>
      </c>
      <c r="B23" s="172">
        <v>8</v>
      </c>
      <c r="C23" s="173">
        <v>1.1618259794265093</v>
      </c>
      <c r="D23" s="173">
        <v>1.2124034567248037</v>
      </c>
      <c r="E23" s="174">
        <v>0.15330799741177706</v>
      </c>
      <c r="F23" s="173">
        <v>7.578378160572453</v>
      </c>
      <c r="G23" s="175">
        <v>7.908285785433313</v>
      </c>
    </row>
    <row r="24" spans="1:7" ht="14.25">
      <c r="A24" s="171" t="s">
        <v>84</v>
      </c>
      <c r="B24" s="172">
        <v>128</v>
      </c>
      <c r="C24" s="173">
        <v>1.0529015054856072</v>
      </c>
      <c r="D24" s="173">
        <v>1.1237262229713583</v>
      </c>
      <c r="E24" s="174">
        <v>0.17773855114717163</v>
      </c>
      <c r="F24" s="173">
        <v>5.923878070851272</v>
      </c>
      <c r="G24" s="175">
        <v>6.322355030568956</v>
      </c>
    </row>
    <row r="25" spans="1:7" ht="14.25">
      <c r="A25" s="171" t="s">
        <v>85</v>
      </c>
      <c r="B25" s="172">
        <v>10</v>
      </c>
      <c r="C25" s="173">
        <v>1.0145342878319115</v>
      </c>
      <c r="D25" s="173">
        <v>1.0269730418646388</v>
      </c>
      <c r="E25" s="174">
        <v>0.18250809685180908</v>
      </c>
      <c r="F25" s="173">
        <v>5.5588453626563314</v>
      </c>
      <c r="G25" s="175">
        <v>5.626999895234835</v>
      </c>
    </row>
    <row r="26" spans="1:7" ht="14.25">
      <c r="A26" s="171" t="s">
        <v>86</v>
      </c>
      <c r="B26" s="172">
        <v>167</v>
      </c>
      <c r="C26" s="173">
        <v>0.9064973703659718</v>
      </c>
      <c r="D26" s="173">
        <v>0.9522584753747859</v>
      </c>
      <c r="E26" s="174">
        <v>0.15223234457356694</v>
      </c>
      <c r="F26" s="173">
        <v>5.954696243464233</v>
      </c>
      <c r="G26" s="175">
        <v>6.255296652247269</v>
      </c>
    </row>
    <row r="27" spans="1:7" ht="14.25">
      <c r="A27" s="171" t="s">
        <v>87</v>
      </c>
      <c r="B27" s="172">
        <v>2</v>
      </c>
      <c r="C27" s="173">
        <v>1.7203504311861701</v>
      </c>
      <c r="D27" s="173">
        <v>1.2835435415789698</v>
      </c>
      <c r="E27" s="174">
        <v>0.1842602826059367</v>
      </c>
      <c r="F27" s="173">
        <v>9.336523350858803</v>
      </c>
      <c r="G27" s="175">
        <v>6.965926261624084</v>
      </c>
    </row>
    <row r="28" spans="1:7" ht="14.25">
      <c r="A28" s="171" t="s">
        <v>88</v>
      </c>
      <c r="B28" s="172">
        <v>132</v>
      </c>
      <c r="C28" s="173">
        <v>0.827526364767054</v>
      </c>
      <c r="D28" s="173">
        <v>0.8271435015500548</v>
      </c>
      <c r="E28" s="174">
        <v>0.14986193448204024</v>
      </c>
      <c r="F28" s="173">
        <v>5.521925014695619</v>
      </c>
      <c r="G28" s="175">
        <v>5.51937024174195</v>
      </c>
    </row>
    <row r="29" spans="1:7" ht="14.25">
      <c r="A29" s="171" t="s">
        <v>89</v>
      </c>
      <c r="B29" s="172">
        <v>6</v>
      </c>
      <c r="C29" s="173">
        <v>0.3980565018131762</v>
      </c>
      <c r="D29" s="173">
        <v>0.40701913549692065</v>
      </c>
      <c r="E29" s="174">
        <v>0.10538469411649383</v>
      </c>
      <c r="F29" s="173">
        <v>3.7771756624653534</v>
      </c>
      <c r="G29" s="175">
        <v>3.8622224878974887</v>
      </c>
    </row>
    <row r="30" spans="1:7" ht="14.25">
      <c r="A30" s="171" t="s">
        <v>90</v>
      </c>
      <c r="B30" s="172">
        <v>92</v>
      </c>
      <c r="C30" s="173">
        <v>1.0271036631421626</v>
      </c>
      <c r="D30" s="173">
        <v>1.1671083153965978</v>
      </c>
      <c r="E30" s="174">
        <v>0.2099964442204652</v>
      </c>
      <c r="F30" s="173">
        <v>4.891052641176418</v>
      </c>
      <c r="G30" s="175">
        <v>5.557752750190887</v>
      </c>
    </row>
    <row r="31" spans="1:7" ht="14.25">
      <c r="A31" s="171" t="s">
        <v>91</v>
      </c>
      <c r="B31" s="172">
        <v>13</v>
      </c>
      <c r="C31" s="173">
        <v>0.9360548898782636</v>
      </c>
      <c r="D31" s="173">
        <v>1.005993951376492</v>
      </c>
      <c r="E31" s="174">
        <v>0.20112134286315927</v>
      </c>
      <c r="F31" s="173">
        <v>4.6541797929180735</v>
      </c>
      <c r="G31" s="175">
        <v>5.001925390190732</v>
      </c>
    </row>
    <row r="32" spans="1:7" ht="14.25">
      <c r="A32" s="171" t="s">
        <v>92</v>
      </c>
      <c r="B32" s="172">
        <v>8</v>
      </c>
      <c r="C32" s="173">
        <v>0.9909671777531004</v>
      </c>
      <c r="D32" s="173">
        <v>1.0684193853908208</v>
      </c>
      <c r="E32" s="174">
        <v>0.10864015741525158</v>
      </c>
      <c r="F32" s="173">
        <v>9.12155506149867</v>
      </c>
      <c r="G32" s="175">
        <v>9.83447935653331</v>
      </c>
    </row>
    <row r="33" spans="1:7" ht="14.25">
      <c r="A33" s="171" t="s">
        <v>93</v>
      </c>
      <c r="B33" s="172">
        <v>156</v>
      </c>
      <c r="C33" s="173">
        <v>1.0386192332712016</v>
      </c>
      <c r="D33" s="173">
        <v>1.045441237810116</v>
      </c>
      <c r="E33" s="174">
        <v>0.14816567174595902</v>
      </c>
      <c r="F33" s="173">
        <v>7.009850669404658</v>
      </c>
      <c r="G33" s="175">
        <v>7.055893753868995</v>
      </c>
    </row>
    <row r="34" spans="1:7" ht="14.25">
      <c r="A34" s="171" t="s">
        <v>94</v>
      </c>
      <c r="B34" s="172">
        <v>26</v>
      </c>
      <c r="C34" s="173">
        <v>0.7643517078529724</v>
      </c>
      <c r="D34" s="173">
        <v>0.7947109634256432</v>
      </c>
      <c r="E34" s="174">
        <v>0.11333536372609547</v>
      </c>
      <c r="F34" s="173">
        <v>6.744158952012789</v>
      </c>
      <c r="G34" s="175">
        <v>7.012029937507148</v>
      </c>
    </row>
    <row r="35" spans="1:7" ht="14.25">
      <c r="A35" s="171" t="s">
        <v>95</v>
      </c>
      <c r="B35" s="172">
        <v>102</v>
      </c>
      <c r="C35" s="173">
        <v>1.0638157017096912</v>
      </c>
      <c r="D35" s="173">
        <v>1.0706218783250228</v>
      </c>
      <c r="E35" s="174">
        <v>0.17001333196331186</v>
      </c>
      <c r="F35" s="173">
        <v>6.257248707644045</v>
      </c>
      <c r="G35" s="175">
        <v>6.297281901139719</v>
      </c>
    </row>
    <row r="36" spans="1:7" ht="14.25">
      <c r="A36" s="171" t="s">
        <v>96</v>
      </c>
      <c r="B36" s="172">
        <v>8</v>
      </c>
      <c r="C36" s="173">
        <v>1.0663693417321418</v>
      </c>
      <c r="D36" s="173">
        <v>1.0800356439129652</v>
      </c>
      <c r="E36" s="174">
        <v>0.15061771018608303</v>
      </c>
      <c r="F36" s="173">
        <v>7.079973134730829</v>
      </c>
      <c r="G36" s="175">
        <v>7.170708162928637</v>
      </c>
    </row>
    <row r="37" spans="1:7" ht="14.25">
      <c r="A37" s="171" t="s">
        <v>97</v>
      </c>
      <c r="B37" s="172">
        <v>27</v>
      </c>
      <c r="C37" s="173">
        <v>0.49501786601221176</v>
      </c>
      <c r="D37" s="173">
        <v>0.4846303360410179</v>
      </c>
      <c r="E37" s="174">
        <v>0.11182862885277749</v>
      </c>
      <c r="F37" s="173">
        <v>4.42657547615918</v>
      </c>
      <c r="G37" s="175">
        <v>4.333687545065354</v>
      </c>
    </row>
    <row r="38" spans="1:7" ht="14.25">
      <c r="A38" s="171" t="s">
        <v>98</v>
      </c>
      <c r="B38" s="172">
        <v>144</v>
      </c>
      <c r="C38" s="173">
        <v>0.9622193966612387</v>
      </c>
      <c r="D38" s="173">
        <v>1.2624589749124266</v>
      </c>
      <c r="E38" s="174">
        <v>0.18421920651744572</v>
      </c>
      <c r="F38" s="173">
        <v>5.22323060038865</v>
      </c>
      <c r="G38" s="175">
        <v>6.853025798875486</v>
      </c>
    </row>
    <row r="39" spans="1:7" ht="14.25">
      <c r="A39" s="171" t="s">
        <v>99</v>
      </c>
      <c r="B39" s="172">
        <v>60</v>
      </c>
      <c r="C39" s="173">
        <v>0.5812605127915772</v>
      </c>
      <c r="D39" s="173">
        <v>0.7452127666001951</v>
      </c>
      <c r="E39" s="174">
        <v>0.12890242172501806</v>
      </c>
      <c r="F39" s="173">
        <v>4.5093063808495</v>
      </c>
      <c r="G39" s="175">
        <v>5.781216183741878</v>
      </c>
    </row>
    <row r="40" spans="1:7" ht="14.25">
      <c r="A40" s="171" t="s">
        <v>100</v>
      </c>
      <c r="B40" s="172">
        <v>10</v>
      </c>
      <c r="C40" s="173">
        <v>1.2302385001401122</v>
      </c>
      <c r="D40" s="173">
        <v>1.1657349973148599</v>
      </c>
      <c r="E40" s="174">
        <v>0.1545855565466492</v>
      </c>
      <c r="F40" s="173">
        <v>7.958301717333234</v>
      </c>
      <c r="G40" s="175">
        <v>7.54103438482027</v>
      </c>
    </row>
    <row r="41" spans="1:7" ht="14.25">
      <c r="A41" s="171" t="s">
        <v>101</v>
      </c>
      <c r="B41" s="172">
        <v>57</v>
      </c>
      <c r="C41" s="173">
        <v>0.5561908884258441</v>
      </c>
      <c r="D41" s="173">
        <v>0.6184283859636994</v>
      </c>
      <c r="E41" s="174">
        <v>0.12348277239703079</v>
      </c>
      <c r="F41" s="173">
        <v>4.504198258827059</v>
      </c>
      <c r="G41" s="175">
        <v>5.008215915134166</v>
      </c>
    </row>
    <row r="42" spans="1:7" ht="14.25">
      <c r="A42" s="171" t="s">
        <v>102</v>
      </c>
      <c r="B42" s="172">
        <v>254</v>
      </c>
      <c r="C42" s="173">
        <v>0.3509273852781061</v>
      </c>
      <c r="D42" s="173">
        <v>0.787204402058963</v>
      </c>
      <c r="E42" s="174">
        <v>0.1541375793412534</v>
      </c>
      <c r="F42" s="173">
        <v>2.27671530056385</v>
      </c>
      <c r="G42" s="175">
        <v>5.107154306063995</v>
      </c>
    </row>
    <row r="43" spans="1:7" ht="14.25">
      <c r="A43" s="171" t="s">
        <v>103</v>
      </c>
      <c r="B43" s="172">
        <v>185</v>
      </c>
      <c r="C43" s="173">
        <v>0.8745550703328744</v>
      </c>
      <c r="D43" s="173">
        <v>0.8974749224585691</v>
      </c>
      <c r="E43" s="174">
        <v>0.1386012253250949</v>
      </c>
      <c r="F43" s="173">
        <v>6.309865358560644</v>
      </c>
      <c r="G43" s="175">
        <v>6.475230795063353</v>
      </c>
    </row>
    <row r="44" spans="1:7" ht="14.25">
      <c r="A44" s="171" t="s">
        <v>104</v>
      </c>
      <c r="B44" s="172">
        <v>32</v>
      </c>
      <c r="C44" s="173">
        <v>0.5227562067588764</v>
      </c>
      <c r="D44" s="173">
        <v>0.558960357883917</v>
      </c>
      <c r="E44" s="174">
        <v>0.09703420545330982</v>
      </c>
      <c r="F44" s="173">
        <v>5.38733948834581</v>
      </c>
      <c r="G44" s="175">
        <v>5.760446589660316</v>
      </c>
    </row>
    <row r="45" spans="1:7" ht="14.25">
      <c r="A45" s="171" t="s">
        <v>105</v>
      </c>
      <c r="B45" s="172">
        <v>38</v>
      </c>
      <c r="C45" s="173">
        <v>0.7106322943648732</v>
      </c>
      <c r="D45" s="173">
        <v>0.7119915567063166</v>
      </c>
      <c r="E45" s="174">
        <v>0.16147829558269994</v>
      </c>
      <c r="F45" s="173">
        <v>4.400791399243671</v>
      </c>
      <c r="G45" s="175">
        <v>4.409209015596002</v>
      </c>
    </row>
    <row r="46" spans="1:7" ht="14.25">
      <c r="A46" s="171" t="s">
        <v>106</v>
      </c>
      <c r="B46" s="172">
        <v>18</v>
      </c>
      <c r="C46" s="173">
        <v>1.2041628697104168</v>
      </c>
      <c r="D46" s="173">
        <v>1.4305277932448301</v>
      </c>
      <c r="E46" s="174">
        <v>0.1538781620651668</v>
      </c>
      <c r="F46" s="173">
        <v>7.825430545501697</v>
      </c>
      <c r="G46" s="175">
        <v>9.296496488169694</v>
      </c>
    </row>
    <row r="47" spans="1:7" ht="14.25">
      <c r="A47" s="171" t="s">
        <v>107</v>
      </c>
      <c r="B47" s="172">
        <v>13</v>
      </c>
      <c r="C47" s="173">
        <v>0.7561925461489477</v>
      </c>
      <c r="D47" s="173">
        <v>0.7531478996922641</v>
      </c>
      <c r="E47" s="174">
        <v>0.1344097771380482</v>
      </c>
      <c r="F47" s="173">
        <v>5.626023361174726</v>
      </c>
      <c r="G47" s="175">
        <v>5.603371389558431</v>
      </c>
    </row>
    <row r="48" spans="1:7" ht="14.25">
      <c r="A48" s="171" t="s">
        <v>108</v>
      </c>
      <c r="B48" s="172">
        <v>30</v>
      </c>
      <c r="C48" s="173">
        <v>0.5414724029001589</v>
      </c>
      <c r="D48" s="173">
        <v>0.5397170786465358</v>
      </c>
      <c r="E48" s="174">
        <v>0.10101868588373816</v>
      </c>
      <c r="F48" s="173">
        <v>5.360121230673466</v>
      </c>
      <c r="G48" s="175">
        <v>5.342744997372993</v>
      </c>
    </row>
    <row r="49" spans="1:7" ht="14.25">
      <c r="A49" s="171" t="s">
        <v>109</v>
      </c>
      <c r="B49" s="172">
        <v>14</v>
      </c>
      <c r="C49" s="173">
        <v>1.484495175598807</v>
      </c>
      <c r="D49" s="173">
        <v>1.4686421203333793</v>
      </c>
      <c r="E49" s="174">
        <v>0.18782190614867725</v>
      </c>
      <c r="F49" s="173">
        <v>7.9037382062542845</v>
      </c>
      <c r="G49" s="175">
        <v>7.819333486961964</v>
      </c>
    </row>
    <row r="50" spans="1:7" ht="14.25">
      <c r="A50" s="171" t="s">
        <v>110</v>
      </c>
      <c r="B50" s="172">
        <v>1</v>
      </c>
      <c r="C50" s="173">
        <v>-1.05268077119791</v>
      </c>
      <c r="D50" s="173">
        <v>-1.066437832556873</v>
      </c>
      <c r="E50" s="174">
        <v>0.161245154965971</v>
      </c>
      <c r="F50" s="173">
        <v>-6.528449003134802</v>
      </c>
      <c r="G50" s="175">
        <v>-6.613766675854124</v>
      </c>
    </row>
    <row r="51" spans="1:7" ht="14.25">
      <c r="A51" s="171" t="s">
        <v>111</v>
      </c>
      <c r="B51" s="172">
        <v>24</v>
      </c>
      <c r="C51" s="173">
        <v>0.8022543999852315</v>
      </c>
      <c r="D51" s="173">
        <v>0.8181967763090794</v>
      </c>
      <c r="E51" s="174">
        <v>0.1333735219152985</v>
      </c>
      <c r="F51" s="173">
        <v>6.015094963861861</v>
      </c>
      <c r="G51" s="175">
        <v>6.1346267576910165</v>
      </c>
    </row>
    <row r="52" spans="1:7" ht="14.25">
      <c r="A52" s="171" t="s">
        <v>112</v>
      </c>
      <c r="B52" s="172">
        <v>57</v>
      </c>
      <c r="C52" s="173">
        <v>0.9055915608678586</v>
      </c>
      <c r="D52" s="173">
        <v>0.9527390364785245</v>
      </c>
      <c r="E52" s="174">
        <v>0.16597074797142514</v>
      </c>
      <c r="F52" s="173">
        <v>5.456332347334921</v>
      </c>
      <c r="G52" s="175">
        <v>5.740403342898447</v>
      </c>
    </row>
    <row r="53" spans="1:7" ht="14.25">
      <c r="A53" s="171" t="s">
        <v>113</v>
      </c>
      <c r="B53" s="172">
        <v>36</v>
      </c>
      <c r="C53" s="173">
        <v>0.750649337948773</v>
      </c>
      <c r="D53" s="173">
        <v>0.748074690215919</v>
      </c>
      <c r="E53" s="174">
        <v>0.1310488203705534</v>
      </c>
      <c r="F53" s="173">
        <v>5.728012933090419</v>
      </c>
      <c r="G53" s="175">
        <v>5.708366455345911</v>
      </c>
    </row>
    <row r="54" spans="1:7" ht="14.25">
      <c r="A54" s="171" t="s">
        <v>114</v>
      </c>
      <c r="B54" s="172">
        <v>24</v>
      </c>
      <c r="C54" s="173">
        <v>1.2662430714276884</v>
      </c>
      <c r="D54" s="173">
        <v>1.2103870978542177</v>
      </c>
      <c r="E54" s="174">
        <v>0.1603058017141556</v>
      </c>
      <c r="F54" s="173">
        <v>7.898922296558868</v>
      </c>
      <c r="G54" s="175">
        <v>7.550488409723826</v>
      </c>
    </row>
    <row r="55" spans="1:7" ht="14.25">
      <c r="A55" s="171" t="s">
        <v>115</v>
      </c>
      <c r="B55" s="172">
        <v>2</v>
      </c>
      <c r="C55" s="173">
        <v>1.1226067306894978</v>
      </c>
      <c r="D55" s="173">
        <v>1.9957335040810493</v>
      </c>
      <c r="E55" s="174">
        <v>0.21710206736183774</v>
      </c>
      <c r="F55" s="173">
        <v>5.170870753701675</v>
      </c>
      <c r="G55" s="175">
        <v>9.192604788764255</v>
      </c>
    </row>
    <row r="56" spans="1:7" ht="14.25">
      <c r="A56" s="171" t="s">
        <v>116</v>
      </c>
      <c r="B56" s="172">
        <v>7</v>
      </c>
      <c r="C56" s="173">
        <v>1.3498741645691907</v>
      </c>
      <c r="D56" s="173">
        <v>1.2990179689213628</v>
      </c>
      <c r="E56" s="174">
        <v>0.3098442646854746</v>
      </c>
      <c r="F56" s="173">
        <v>4.356621433478715</v>
      </c>
      <c r="G56" s="175">
        <v>4.192486732778502</v>
      </c>
    </row>
    <row r="57" spans="1:7" ht="14.25">
      <c r="A57" s="171" t="s">
        <v>117</v>
      </c>
      <c r="B57" s="172">
        <v>2</v>
      </c>
      <c r="C57" s="173">
        <v>1.8667378864076332</v>
      </c>
      <c r="D57" s="173">
        <v>1.6260073098247987</v>
      </c>
      <c r="E57" s="174">
        <v>0.33618080128895134</v>
      </c>
      <c r="F57" s="173">
        <v>5.552779573522255</v>
      </c>
      <c r="G57" s="175">
        <v>4.836704843318005</v>
      </c>
    </row>
    <row r="58" spans="1:7" ht="14.25">
      <c r="A58" s="171" t="s">
        <v>118</v>
      </c>
      <c r="B58" s="172">
        <v>96</v>
      </c>
      <c r="C58" s="173">
        <v>0.574967963203818</v>
      </c>
      <c r="D58" s="173">
        <v>0.63913592274821</v>
      </c>
      <c r="E58" s="174">
        <v>0.14061444781276686</v>
      </c>
      <c r="F58" s="173">
        <v>4.08896789872836</v>
      </c>
      <c r="G58" s="175">
        <v>4.54530763154041</v>
      </c>
    </row>
    <row r="59" spans="1:7" ht="14.25">
      <c r="A59" s="171" t="s">
        <v>119</v>
      </c>
      <c r="B59" s="172">
        <v>149</v>
      </c>
      <c r="C59" s="173">
        <v>1.054070244348252</v>
      </c>
      <c r="D59" s="173">
        <v>1.06471026162881</v>
      </c>
      <c r="E59" s="174">
        <v>0.17354758078900606</v>
      </c>
      <c r="F59" s="173">
        <v>6.07366717274935</v>
      </c>
      <c r="G59" s="175">
        <v>6.134976107349216</v>
      </c>
    </row>
    <row r="60" spans="1:7" ht="14.25">
      <c r="A60" s="171" t="s">
        <v>120</v>
      </c>
      <c r="B60" s="172">
        <v>39</v>
      </c>
      <c r="C60" s="173">
        <v>1.0351938274591044</v>
      </c>
      <c r="D60" s="173">
        <v>1.2055440105577309</v>
      </c>
      <c r="E60" s="174">
        <v>0.1686065409663036</v>
      </c>
      <c r="F60" s="173">
        <v>6.139701470217518</v>
      </c>
      <c r="G60" s="175">
        <v>7.150042955917479</v>
      </c>
    </row>
    <row r="61" spans="1:7" ht="14.25">
      <c r="A61" s="171" t="s">
        <v>121</v>
      </c>
      <c r="B61" s="172">
        <v>13</v>
      </c>
      <c r="C61" s="173">
        <v>0.8775655848238868</v>
      </c>
      <c r="D61" s="173">
        <v>0.8810525563141972</v>
      </c>
      <c r="E61" s="174">
        <v>0.1339716756369775</v>
      </c>
      <c r="F61" s="173">
        <v>6.5503814940840375</v>
      </c>
      <c r="G61" s="175">
        <v>6.5764091710070245</v>
      </c>
    </row>
    <row r="62" spans="1:7" ht="14.25">
      <c r="A62" s="171" t="s">
        <v>122</v>
      </c>
      <c r="B62" s="172">
        <v>1</v>
      </c>
      <c r="C62" s="173">
        <v>0.9783457902145843</v>
      </c>
      <c r="D62" s="173">
        <v>1.4237018715270562</v>
      </c>
      <c r="E62" s="174">
        <v>0.2664582518894845</v>
      </c>
      <c r="F62" s="173">
        <v>3.671666324000205</v>
      </c>
      <c r="G62" s="175">
        <v>5.34305791406883</v>
      </c>
    </row>
    <row r="63" spans="1:7" ht="14.25">
      <c r="A63" s="171" t="s">
        <v>123</v>
      </c>
      <c r="B63" s="172">
        <v>6</v>
      </c>
      <c r="C63" s="173">
        <v>0.7170735115603526</v>
      </c>
      <c r="D63" s="173">
        <v>1.2601234186054662</v>
      </c>
      <c r="E63" s="174">
        <v>0.1646175792057118</v>
      </c>
      <c r="F63" s="173">
        <v>4.355995969690897</v>
      </c>
      <c r="G63" s="175">
        <v>7.654853295046774</v>
      </c>
    </row>
    <row r="64" spans="1:7" ht="14.25">
      <c r="A64" s="171" t="s">
        <v>124</v>
      </c>
      <c r="B64" s="172">
        <v>11</v>
      </c>
      <c r="C64" s="173">
        <v>0.9110829904265221</v>
      </c>
      <c r="D64" s="173">
        <v>0.8820370446176817</v>
      </c>
      <c r="E64" s="174">
        <v>0.14627304839151148</v>
      </c>
      <c r="F64" s="173">
        <v>6.22864567632402</v>
      </c>
      <c r="G64" s="175">
        <v>6.030072213008368</v>
      </c>
    </row>
    <row r="65" spans="1:7" ht="14.25">
      <c r="A65" s="171" t="s">
        <v>125</v>
      </c>
      <c r="B65" s="172">
        <v>22</v>
      </c>
      <c r="C65" s="173">
        <v>0.9578424830835928</v>
      </c>
      <c r="D65" s="173">
        <v>1.1753302451963452</v>
      </c>
      <c r="E65" s="174">
        <v>0.20652789917981715</v>
      </c>
      <c r="F65" s="173">
        <v>4.637835793069441</v>
      </c>
      <c r="G65" s="175">
        <v>5.6909030201920725</v>
      </c>
    </row>
    <row r="66" spans="1:7" ht="14.25">
      <c r="A66" s="171" t="s">
        <v>126</v>
      </c>
      <c r="B66" s="172">
        <v>79</v>
      </c>
      <c r="C66" s="173">
        <v>0.6949749586603011</v>
      </c>
      <c r="D66" s="173">
        <v>0.890249944429256</v>
      </c>
      <c r="E66" s="174">
        <v>0.13735732911037968</v>
      </c>
      <c r="F66" s="173">
        <v>5.059613223127123</v>
      </c>
      <c r="G66" s="175">
        <v>6.481270058140512</v>
      </c>
    </row>
    <row r="67" spans="1:7" ht="14.25">
      <c r="A67" s="171" t="s">
        <v>127</v>
      </c>
      <c r="B67" s="172">
        <v>50</v>
      </c>
      <c r="C67" s="173">
        <v>0.5999979732045353</v>
      </c>
      <c r="D67" s="173">
        <v>0.6896748651642124</v>
      </c>
      <c r="E67" s="174">
        <v>0.151503178115938</v>
      </c>
      <c r="F67" s="173">
        <v>3.960299583586201</v>
      </c>
      <c r="G67" s="175">
        <v>4.55221384621013</v>
      </c>
    </row>
    <row r="68" spans="1:7" ht="14.25">
      <c r="A68" s="171" t="s">
        <v>128</v>
      </c>
      <c r="B68" s="172">
        <v>30</v>
      </c>
      <c r="C68" s="173">
        <v>0.8424999994028688</v>
      </c>
      <c r="D68" s="173">
        <v>1.084083589769622</v>
      </c>
      <c r="E68" s="174">
        <v>0.18018836400136717</v>
      </c>
      <c r="F68" s="173">
        <v>4.675662627118787</v>
      </c>
      <c r="G68" s="175">
        <v>6.016390657508809</v>
      </c>
    </row>
    <row r="69" spans="1:7" ht="14.25">
      <c r="A69" s="171" t="s">
        <v>129</v>
      </c>
      <c r="B69" s="172">
        <v>1</v>
      </c>
      <c r="C69" s="173">
        <v>3.205685509543092</v>
      </c>
      <c r="D69" s="173">
        <v>3.211635366030389</v>
      </c>
      <c r="E69" s="174">
        <v>0.3619392214170772</v>
      </c>
      <c r="F69" s="173">
        <v>8.856971888794144</v>
      </c>
      <c r="G69" s="175">
        <v>8.873410716462507</v>
      </c>
    </row>
    <row r="70" spans="1:7" ht="14.25">
      <c r="A70" s="171" t="s">
        <v>130</v>
      </c>
      <c r="B70" s="172">
        <v>25</v>
      </c>
      <c r="C70" s="173">
        <v>0.6574422536897178</v>
      </c>
      <c r="D70" s="173">
        <v>0.7421928546491255</v>
      </c>
      <c r="E70" s="174">
        <v>0.14888856056709285</v>
      </c>
      <c r="F70" s="173">
        <v>4.415666664958173</v>
      </c>
      <c r="G70" s="175">
        <v>4.984888374380349</v>
      </c>
    </row>
    <row r="71" spans="1:7" ht="14.25">
      <c r="A71" s="171" t="s">
        <v>131</v>
      </c>
      <c r="B71" s="172">
        <v>4</v>
      </c>
      <c r="C71" s="173">
        <v>0.5990284300938258</v>
      </c>
      <c r="D71" s="173">
        <v>0.729924568101483</v>
      </c>
      <c r="E71" s="174">
        <v>0.2158123864993385</v>
      </c>
      <c r="F71" s="173">
        <v>2.7756906812003668</v>
      </c>
      <c r="G71" s="175">
        <v>3.382218138363065</v>
      </c>
    </row>
    <row r="72" spans="1:7" ht="14.25">
      <c r="A72" s="171" t="s">
        <v>132</v>
      </c>
      <c r="B72" s="172">
        <v>137</v>
      </c>
      <c r="C72" s="173">
        <v>0.7544773245660898</v>
      </c>
      <c r="D72" s="173">
        <v>0.8814704126444981</v>
      </c>
      <c r="E72" s="174">
        <v>0.1510095365686703</v>
      </c>
      <c r="F72" s="173">
        <v>4.996223031404362</v>
      </c>
      <c r="G72" s="175">
        <v>5.837183747952613</v>
      </c>
    </row>
    <row r="73" spans="1:7" ht="14.25">
      <c r="A73" s="171" t="s">
        <v>133</v>
      </c>
      <c r="B73" s="172">
        <v>15</v>
      </c>
      <c r="C73" s="173">
        <v>1.5000481450950496</v>
      </c>
      <c r="D73" s="173">
        <v>1.5794156834860629</v>
      </c>
      <c r="E73" s="174">
        <v>0.2562721314934702</v>
      </c>
      <c r="F73" s="173">
        <v>5.853340885539365</v>
      </c>
      <c r="G73" s="175">
        <v>6.16304111680714</v>
      </c>
    </row>
    <row r="74" spans="1:7" ht="14.25">
      <c r="A74" s="171" t="s">
        <v>134</v>
      </c>
      <c r="B74" s="172">
        <v>30</v>
      </c>
      <c r="C74" s="173">
        <v>0.6794002963594857</v>
      </c>
      <c r="D74" s="173">
        <v>0.7657312472952159</v>
      </c>
      <c r="E74" s="174">
        <v>0.1394771156424811</v>
      </c>
      <c r="F74" s="173">
        <v>4.8710520950331295</v>
      </c>
      <c r="G74" s="175">
        <v>5.490013496249804</v>
      </c>
    </row>
    <row r="75" spans="1:7" ht="14.25">
      <c r="A75" s="171" t="s">
        <v>135</v>
      </c>
      <c r="B75" s="172">
        <v>11</v>
      </c>
      <c r="C75" s="173">
        <v>0.3413824345308088</v>
      </c>
      <c r="D75" s="173">
        <v>0.39658476396369463</v>
      </c>
      <c r="E75" s="174">
        <v>0.10366375502204149</v>
      </c>
      <c r="F75" s="173">
        <v>3.293170640579462</v>
      </c>
      <c r="G75" s="175">
        <v>3.825683951728074</v>
      </c>
    </row>
    <row r="76" spans="1:7" ht="14.25">
      <c r="A76" s="171" t="s">
        <v>136</v>
      </c>
      <c r="B76" s="172">
        <v>1</v>
      </c>
      <c r="C76" s="173">
        <v>6.863386621573471</v>
      </c>
      <c r="D76" s="173">
        <v>1.7665631193973943</v>
      </c>
      <c r="E76" s="174">
        <v>0.26267851073127396</v>
      </c>
      <c r="F76" s="173">
        <v>26.128466323592303</v>
      </c>
      <c r="G76" s="175">
        <v>6.72519085965364</v>
      </c>
    </row>
    <row r="77" spans="1:7" ht="14.25">
      <c r="A77" s="171" t="s">
        <v>137</v>
      </c>
      <c r="B77" s="172">
        <v>13</v>
      </c>
      <c r="C77" s="173">
        <v>1.1300519817906334</v>
      </c>
      <c r="D77" s="173">
        <v>1.204199594180716</v>
      </c>
      <c r="E77" s="174">
        <v>0.19553633670957368</v>
      </c>
      <c r="F77" s="173">
        <v>5.779242880411929</v>
      </c>
      <c r="G77" s="175">
        <v>6.15844407461356</v>
      </c>
    </row>
    <row r="78" spans="1:7" ht="14.25">
      <c r="A78" s="171" t="s">
        <v>138</v>
      </c>
      <c r="B78" s="172">
        <v>4</v>
      </c>
      <c r="C78" s="173">
        <v>0.3677795372411074</v>
      </c>
      <c r="D78" s="173">
        <v>0.3862917421365104</v>
      </c>
      <c r="E78" s="174">
        <v>0.03162277660168379</v>
      </c>
      <c r="F78" s="173">
        <v>11.630210144846185</v>
      </c>
      <c r="G78" s="175">
        <v>12.215617464658111</v>
      </c>
    </row>
    <row r="79" spans="1:7" ht="14.25">
      <c r="A79" s="171" t="s">
        <v>139</v>
      </c>
      <c r="B79" s="172">
        <v>2</v>
      </c>
      <c r="C79" s="173">
        <v>1.3024663349756214</v>
      </c>
      <c r="D79" s="173">
        <v>1.4095328919710397</v>
      </c>
      <c r="E79" s="174">
        <v>0.17260245052708972</v>
      </c>
      <c r="F79" s="173">
        <v>7.546047758871193</v>
      </c>
      <c r="G79" s="175">
        <v>8.16635504111696</v>
      </c>
    </row>
    <row r="80" spans="1:7" ht="14.25">
      <c r="A80" s="171" t="s">
        <v>140</v>
      </c>
      <c r="B80" s="172">
        <v>239</v>
      </c>
      <c r="C80" s="173">
        <v>0.48648746989423053</v>
      </c>
      <c r="D80" s="173">
        <v>0.5158065356112956</v>
      </c>
      <c r="E80" s="174">
        <v>0.1174051052538184</v>
      </c>
      <c r="F80" s="173">
        <v>4.143665378456005</v>
      </c>
      <c r="G80" s="175">
        <v>4.393391024148159</v>
      </c>
    </row>
    <row r="81" spans="1:7" ht="14.25">
      <c r="A81" s="171" t="s">
        <v>141</v>
      </c>
      <c r="B81" s="172">
        <v>5</v>
      </c>
      <c r="C81" s="173">
        <v>0.512628357996795</v>
      </c>
      <c r="D81" s="173">
        <v>1.057754071819077</v>
      </c>
      <c r="E81" s="174">
        <v>0.16062586454626585</v>
      </c>
      <c r="F81" s="173">
        <v>3.191443416941984</v>
      </c>
      <c r="G81" s="175">
        <v>6.585203913498047</v>
      </c>
    </row>
    <row r="82" spans="1:7" ht="14.25">
      <c r="A82" s="171" t="s">
        <v>142</v>
      </c>
      <c r="B82" s="172">
        <v>5</v>
      </c>
      <c r="C82" s="173">
        <v>0.7578867012143597</v>
      </c>
      <c r="D82" s="173">
        <v>0.7561839425888792</v>
      </c>
      <c r="E82" s="174">
        <v>0.1970848704730253</v>
      </c>
      <c r="F82" s="173">
        <v>3.845483924744444</v>
      </c>
      <c r="G82" s="175">
        <v>3.836844202063582</v>
      </c>
    </row>
    <row r="83" spans="1:7" ht="14.25">
      <c r="A83" s="171" t="s">
        <v>143</v>
      </c>
      <c r="B83" s="172">
        <v>13</v>
      </c>
      <c r="C83" s="173">
        <v>1.4918942118028564</v>
      </c>
      <c r="D83" s="173">
        <v>1.483175734558938</v>
      </c>
      <c r="E83" s="174">
        <v>0.20196298949158878</v>
      </c>
      <c r="F83" s="173">
        <v>7.386968352758464</v>
      </c>
      <c r="G83" s="175">
        <v>7.343799664941622</v>
      </c>
    </row>
    <row r="84" spans="1:7" ht="14.25">
      <c r="A84" s="171" t="s">
        <v>144</v>
      </c>
      <c r="B84" s="172">
        <v>28</v>
      </c>
      <c r="C84" s="173">
        <v>0.9473655699633488</v>
      </c>
      <c r="D84" s="173">
        <v>1.0387100102354028</v>
      </c>
      <c r="E84" s="174">
        <v>0.18042618193108897</v>
      </c>
      <c r="F84" s="173">
        <v>5.25071006781699</v>
      </c>
      <c r="G84" s="175">
        <v>5.7569804953924155</v>
      </c>
    </row>
    <row r="85" spans="1:7" ht="14.25">
      <c r="A85" s="171" t="s">
        <v>145</v>
      </c>
      <c r="B85" s="172">
        <v>16</v>
      </c>
      <c r="C85" s="173">
        <v>1.1219221909220582</v>
      </c>
      <c r="D85" s="173">
        <v>1.265009592764102</v>
      </c>
      <c r="E85" s="174">
        <v>0.19673265405129403</v>
      </c>
      <c r="F85" s="173">
        <v>5.702775659344991</v>
      </c>
      <c r="G85" s="175">
        <v>6.430094682880029</v>
      </c>
    </row>
    <row r="86" spans="1:7" ht="14.25">
      <c r="A86" s="171" t="s">
        <v>146</v>
      </c>
      <c r="B86" s="172">
        <v>8</v>
      </c>
      <c r="C86" s="173">
        <v>1.9836144211648226</v>
      </c>
      <c r="D86" s="173">
        <v>2.081026285187286</v>
      </c>
      <c r="E86" s="174">
        <v>0.13031260822227975</v>
      </c>
      <c r="F86" s="173">
        <v>15.221968528028288</v>
      </c>
      <c r="G86" s="175">
        <v>15.969493002838151</v>
      </c>
    </row>
    <row r="87" spans="1:7" ht="14.25">
      <c r="A87" s="171" t="s">
        <v>147</v>
      </c>
      <c r="B87" s="172">
        <v>1</v>
      </c>
      <c r="C87" s="173">
        <v>1.85220423059725</v>
      </c>
      <c r="D87" s="173">
        <v>1.8796577631473141</v>
      </c>
      <c r="E87" s="174">
        <v>0.044721359549995794</v>
      </c>
      <c r="F87" s="173">
        <v>41.416545678281466</v>
      </c>
      <c r="G87" s="175">
        <v>42.03042532832593</v>
      </c>
    </row>
    <row r="88" spans="1:7" ht="14.25">
      <c r="A88" s="171" t="s">
        <v>148</v>
      </c>
      <c r="B88" s="172">
        <v>20</v>
      </c>
      <c r="C88" s="173">
        <v>1.0660587710181157</v>
      </c>
      <c r="D88" s="173">
        <v>1.245141226092186</v>
      </c>
      <c r="E88" s="174">
        <v>0.16579258300066826</v>
      </c>
      <c r="F88" s="173">
        <v>6.4300751681624915</v>
      </c>
      <c r="G88" s="175">
        <v>7.510234797941275</v>
      </c>
    </row>
    <row r="89" spans="1:7" ht="14.25">
      <c r="A89" s="171" t="s">
        <v>149</v>
      </c>
      <c r="B89" s="172">
        <v>12</v>
      </c>
      <c r="C89" s="173">
        <v>0.3906975661464086</v>
      </c>
      <c r="D89" s="173">
        <v>0.3987485835238544</v>
      </c>
      <c r="E89" s="174">
        <v>0.14916387534622016</v>
      </c>
      <c r="F89" s="173">
        <v>2.6192505741726757</v>
      </c>
      <c r="G89" s="175">
        <v>2.673224885035536</v>
      </c>
    </row>
    <row r="90" spans="1:7" ht="14.25">
      <c r="A90" s="171" t="s">
        <v>150</v>
      </c>
      <c r="B90" s="172">
        <v>7</v>
      </c>
      <c r="C90" s="173">
        <v>1.219451180957866</v>
      </c>
      <c r="D90" s="173">
        <v>1.1856349576007208</v>
      </c>
      <c r="E90" s="174">
        <v>0.17431171555479702</v>
      </c>
      <c r="F90" s="173">
        <v>6.995807350507755</v>
      </c>
      <c r="G90" s="175">
        <v>6.801808781624905</v>
      </c>
    </row>
    <row r="91" spans="1:7" ht="14.25">
      <c r="A91" s="171" t="s">
        <v>151</v>
      </c>
      <c r="B91" s="172">
        <v>7</v>
      </c>
      <c r="C91" s="173">
        <v>0.4883816218840528</v>
      </c>
      <c r="D91" s="173">
        <v>0.48524858120292436</v>
      </c>
      <c r="E91" s="174">
        <v>0.08754566787671368</v>
      </c>
      <c r="F91" s="173">
        <v>5.578592678872665</v>
      </c>
      <c r="G91" s="175">
        <v>5.542805177821893</v>
      </c>
    </row>
    <row r="92" spans="1:7" ht="14.25">
      <c r="A92" s="171" t="s">
        <v>152</v>
      </c>
      <c r="B92" s="172">
        <v>74</v>
      </c>
      <c r="C92" s="173">
        <v>1.2407987165306618</v>
      </c>
      <c r="D92" s="173">
        <v>1.1671560519201296</v>
      </c>
      <c r="E92" s="174">
        <v>0.1554501368881144</v>
      </c>
      <c r="F92" s="173">
        <v>7.981972492077826</v>
      </c>
      <c r="G92" s="175">
        <v>7.508234314133753</v>
      </c>
    </row>
    <row r="93" spans="1:7" ht="14.25">
      <c r="A93" s="171" t="s">
        <v>153</v>
      </c>
      <c r="B93" s="172">
        <v>157</v>
      </c>
      <c r="C93" s="173">
        <v>0.9316469962073162</v>
      </c>
      <c r="D93" s="173">
        <v>1.1514794266256503</v>
      </c>
      <c r="E93" s="174">
        <v>0.15880427133865305</v>
      </c>
      <c r="F93" s="173">
        <v>5.866636888000082</v>
      </c>
      <c r="G93" s="175">
        <v>7.250934857854667</v>
      </c>
    </row>
    <row r="94" spans="1:7" ht="14.25">
      <c r="A94" s="171" t="s">
        <v>154</v>
      </c>
      <c r="B94" s="172">
        <v>3</v>
      </c>
      <c r="C94" s="173">
        <v>1.0837985966404802</v>
      </c>
      <c r="D94" s="173">
        <v>1.8613970815742962</v>
      </c>
      <c r="E94" s="174">
        <v>0.2601682996555345</v>
      </c>
      <c r="F94" s="173">
        <v>4.165759618198837</v>
      </c>
      <c r="G94" s="175">
        <v>7.154588333931555</v>
      </c>
    </row>
    <row r="95" spans="1:7" ht="14.25">
      <c r="A95" s="171" t="s">
        <v>155</v>
      </c>
      <c r="B95" s="172">
        <v>20</v>
      </c>
      <c r="C95" s="173">
        <v>1.0824783978938453</v>
      </c>
      <c r="D95" s="173">
        <v>1.1974153676484665</v>
      </c>
      <c r="E95" s="174">
        <v>0.17773990895386915</v>
      </c>
      <c r="F95" s="173">
        <v>6.090238282809029</v>
      </c>
      <c r="G95" s="175">
        <v>6.7368964837224325</v>
      </c>
    </row>
    <row r="96" spans="1:7" ht="14.25">
      <c r="A96" s="171" t="s">
        <v>156</v>
      </c>
      <c r="B96" s="172">
        <v>13</v>
      </c>
      <c r="C96" s="173">
        <v>0.7602941529099632</v>
      </c>
      <c r="D96" s="173">
        <v>1.1145609245076868</v>
      </c>
      <c r="E96" s="174">
        <v>0.16286466933869018</v>
      </c>
      <c r="F96" s="173">
        <v>4.668257124133352</v>
      </c>
      <c r="G96" s="175">
        <v>6.843478877483659</v>
      </c>
    </row>
    <row r="97" spans="1:7" ht="14.25">
      <c r="A97" s="171" t="s">
        <v>157</v>
      </c>
      <c r="B97" s="172">
        <v>5</v>
      </c>
      <c r="C97" s="173">
        <v>0.653471109686671</v>
      </c>
      <c r="D97" s="173">
        <v>0.6465216523023639</v>
      </c>
      <c r="E97" s="174">
        <v>0.18856577948714148</v>
      </c>
      <c r="F97" s="173">
        <v>3.4654809131538733</v>
      </c>
      <c r="G97" s="175">
        <v>3.428626626001623</v>
      </c>
    </row>
    <row r="98" spans="1:7" ht="14.25">
      <c r="A98" s="171" t="s">
        <v>158</v>
      </c>
      <c r="B98" s="172">
        <v>38</v>
      </c>
      <c r="C98" s="173">
        <v>0.9981716296242235</v>
      </c>
      <c r="D98" s="173">
        <v>1.1253526734430557</v>
      </c>
      <c r="E98" s="174">
        <v>0.1607124277782145</v>
      </c>
      <c r="F98" s="173">
        <v>6.2109174966961165</v>
      </c>
      <c r="G98" s="175">
        <v>7.002275362276642</v>
      </c>
    </row>
    <row r="99" spans="1:7" ht="14.25">
      <c r="A99" s="171" t="s">
        <v>159</v>
      </c>
      <c r="B99" s="172">
        <v>1</v>
      </c>
      <c r="C99" s="173">
        <v>1.5786324440624715</v>
      </c>
      <c r="D99" s="173">
        <v>1.4774551454532636</v>
      </c>
      <c r="E99" s="174">
        <v>0.322490309931942</v>
      </c>
      <c r="F99" s="173">
        <v>4.895131405330052</v>
      </c>
      <c r="G99" s="175">
        <v>4.581393920843898</v>
      </c>
    </row>
    <row r="100" spans="1:7" ht="14.25">
      <c r="A100" s="171" t="s">
        <v>160</v>
      </c>
      <c r="B100" s="172">
        <v>12</v>
      </c>
      <c r="C100" s="173">
        <v>0.7443126721138946</v>
      </c>
      <c r="D100" s="173">
        <v>0.8356911683819065</v>
      </c>
      <c r="E100" s="174">
        <v>0.13247516159545975</v>
      </c>
      <c r="F100" s="173">
        <v>5.618507372625874</v>
      </c>
      <c r="G100" s="175">
        <v>6.3082857066735425</v>
      </c>
    </row>
    <row r="101" spans="1:7" ht="14.25">
      <c r="A101" s="171" t="s">
        <v>161</v>
      </c>
      <c r="B101" s="172">
        <v>0</v>
      </c>
      <c r="C101" s="173" t="s">
        <v>75</v>
      </c>
      <c r="D101" s="173">
        <v>0</v>
      </c>
      <c r="E101" s="174">
        <v>0</v>
      </c>
      <c r="F101" s="173" t="s">
        <v>75</v>
      </c>
      <c r="G101" s="175" t="s">
        <v>75</v>
      </c>
    </row>
    <row r="102" spans="1:7" ht="14.25">
      <c r="A102" s="171" t="s">
        <v>162</v>
      </c>
      <c r="B102" s="172">
        <v>1</v>
      </c>
      <c r="C102" s="173">
        <v>1.7350738923857558</v>
      </c>
      <c r="D102" s="173">
        <v>1.7252720007572537</v>
      </c>
      <c r="E102" s="174">
        <v>0.1673320053068151</v>
      </c>
      <c r="F102" s="173">
        <v>10.369049777443202</v>
      </c>
      <c r="G102" s="175">
        <v>10.310472270943297</v>
      </c>
    </row>
    <row r="103" spans="1:7" s="165" customFormat="1" ht="15">
      <c r="A103" s="171" t="s">
        <v>163</v>
      </c>
      <c r="B103" s="172">
        <v>4149</v>
      </c>
      <c r="C103" s="173">
        <v>0.7971380843824122</v>
      </c>
      <c r="D103" s="173">
        <v>0.9398011745482032</v>
      </c>
      <c r="E103" s="174">
        <v>0.1569562326127496</v>
      </c>
      <c r="F103" s="173">
        <v>5.0787284525945</v>
      </c>
      <c r="G103" s="175">
        <v>5.987663942386591</v>
      </c>
    </row>
    <row r="104" spans="1:7" s="165" customFormat="1" ht="15">
      <c r="A104" s="176" t="s">
        <v>164</v>
      </c>
      <c r="B104" s="177">
        <v>3577</v>
      </c>
      <c r="C104" s="178">
        <v>0.8646047974287592</v>
      </c>
      <c r="D104" s="178">
        <v>0.9628252153650713</v>
      </c>
      <c r="E104" s="179">
        <v>0.15748141040617292</v>
      </c>
      <c r="F104" s="178">
        <v>5.490202273390794</v>
      </c>
      <c r="G104" s="180">
        <v>6.113897588812367</v>
      </c>
    </row>
  </sheetData>
  <sheetProtection/>
  <mergeCells count="8">
    <mergeCell ref="B6:G6"/>
    <mergeCell ref="B7:G7"/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</hyperlinks>
  <printOptions/>
  <pageMargins left="0.7" right="0.7" top="0.75" bottom="0.75" header="0.3" footer="0.3"/>
  <pageSetup orientation="portrait" paperSize="9"/>
  <tableParts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2024-01-05T09:34:34Z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